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9975" activeTab="0"/>
  </bookViews>
  <sheets>
    <sheet name="COMPLETA" sheetId="1" r:id="rId1"/>
  </sheets>
  <definedNames/>
  <calcPr fullCalcOnLoad="1"/>
</workbook>
</file>

<file path=xl/sharedStrings.xml><?xml version="1.0" encoding="utf-8"?>
<sst xmlns="http://schemas.openxmlformats.org/spreadsheetml/2006/main" count="165" uniqueCount="46">
  <si>
    <t>DEP.ADM.</t>
  </si>
  <si>
    <t>Estadual</t>
  </si>
  <si>
    <t>Federal</t>
  </si>
  <si>
    <t>Municipal</t>
  </si>
  <si>
    <t>Particular</t>
  </si>
  <si>
    <t>Total</t>
  </si>
  <si>
    <t>Fonte: SEED/SUDE/Censo Escolar</t>
  </si>
  <si>
    <t xml:space="preserve">ENSINO MÉDIO INTEGRADO </t>
  </si>
  <si>
    <t>Nota: dados computados no ensino médio (Regular, Integrado e Normal/Magistério)</t>
  </si>
  <si>
    <r>
      <t>2000</t>
    </r>
    <r>
      <rPr>
        <b/>
        <vertAlign val="superscript"/>
        <sz val="10"/>
        <rFont val="Cambria"/>
        <family val="1"/>
      </rPr>
      <t>(1)</t>
    </r>
  </si>
  <si>
    <r>
      <t>2001</t>
    </r>
    <r>
      <rPr>
        <b/>
        <vertAlign val="superscript"/>
        <sz val="10"/>
        <rFont val="Calibri"/>
        <family val="2"/>
      </rPr>
      <t>(2)</t>
    </r>
  </si>
  <si>
    <r>
      <t>2002</t>
    </r>
    <r>
      <rPr>
        <b/>
        <vertAlign val="superscript"/>
        <sz val="10"/>
        <rFont val="Calibri"/>
        <family val="2"/>
      </rPr>
      <t>(3)</t>
    </r>
  </si>
  <si>
    <r>
      <t>2003</t>
    </r>
    <r>
      <rPr>
        <b/>
        <vertAlign val="superscript"/>
        <sz val="10"/>
        <rFont val="Calibri"/>
        <family val="2"/>
      </rPr>
      <t>(3)</t>
    </r>
  </si>
  <si>
    <t>(1) Não foram consideradas Matriculas de Albabetização, Suplencia Profissionalizante e Curso de Aprendizagem</t>
  </si>
  <si>
    <t>(2) Não foram consideradas Matriculas de Alfabetização e Preparatórios para Exames</t>
  </si>
  <si>
    <t>(3) Não foram consideradas Matriculas de Alfabetização e Preparatórios para Exames</t>
  </si>
  <si>
    <r>
      <t>2001</t>
    </r>
    <r>
      <rPr>
        <b/>
        <vertAlign val="superscript"/>
        <sz val="10"/>
        <rFont val="Calibri"/>
        <family val="2"/>
      </rPr>
      <t>(1)</t>
    </r>
  </si>
  <si>
    <t>EDUCAÇÃO DE JOVENS E ADULTOS   /  SEMI PRESENCIAL  - Ensino Médio</t>
  </si>
  <si>
    <t>EDUCAÇÃO ESPECIAL  -  CLASSE ESPECIAL E ESCOLA DE EDUCAÇÃO ESPECIAL</t>
  </si>
  <si>
    <t>ATENDIMENTO EDUCACIONAL ESPECIALIZADO - AEE</t>
  </si>
  <si>
    <t>Nota: Até 2008 Dados da Matricula Inicial dos alunos da Inclusão com Apoio</t>
  </si>
  <si>
    <t>% Variação 2.011/ 2.012</t>
  </si>
  <si>
    <t>% Variação  2.011/ 2.012</t>
  </si>
  <si>
    <t>% Variação  2.011 /2.012</t>
  </si>
  <si>
    <r>
      <t>2012</t>
    </r>
    <r>
      <rPr>
        <b/>
        <vertAlign val="superscript"/>
        <sz val="10"/>
        <rFont val="Calibri"/>
        <family val="2"/>
      </rPr>
      <t>(4)</t>
    </r>
  </si>
  <si>
    <t>(5) IncluidoProjovem Urbano</t>
  </si>
  <si>
    <r>
      <t>2008</t>
    </r>
    <r>
      <rPr>
        <b/>
        <vertAlign val="superscript"/>
        <sz val="10"/>
        <rFont val="Calibri"/>
        <family val="2"/>
      </rPr>
      <t>(4)</t>
    </r>
  </si>
  <si>
    <r>
      <t>2009</t>
    </r>
    <r>
      <rPr>
        <b/>
        <vertAlign val="superscript"/>
        <sz val="10"/>
        <rFont val="Calibri"/>
        <family val="2"/>
      </rPr>
      <t>(4)</t>
    </r>
  </si>
  <si>
    <r>
      <t>2010</t>
    </r>
    <r>
      <rPr>
        <b/>
        <vertAlign val="superscript"/>
        <sz val="10"/>
        <rFont val="Calibri"/>
        <family val="2"/>
      </rPr>
      <t>(4)</t>
    </r>
  </si>
  <si>
    <r>
      <t>2011</t>
    </r>
    <r>
      <rPr>
        <b/>
        <vertAlign val="superscript"/>
        <sz val="10"/>
        <rFont val="Calibri"/>
        <family val="2"/>
      </rPr>
      <t>(4</t>
    </r>
  </si>
  <si>
    <r>
      <t>2012</t>
    </r>
    <r>
      <rPr>
        <b/>
        <vertAlign val="superscript"/>
        <sz val="10"/>
        <rFont val="Calibri"/>
        <family val="2"/>
      </rPr>
      <t>(4,5)</t>
    </r>
  </si>
  <si>
    <t>(4) Incluido FIC</t>
  </si>
  <si>
    <t>(4) Incluido PROEJA</t>
  </si>
  <si>
    <t>MATRICULA TOTAL - ESCOLARIZAÇÃO</t>
  </si>
  <si>
    <t>CENSO ESCOLAR PARANÁ 2000-2012</t>
  </si>
  <si>
    <t>MATRÍCULA INICIAL - PARANÁ</t>
  </si>
  <si>
    <t>EDUCAÇÃO INFANTIL  - PRÉ-ESCOLA</t>
  </si>
  <si>
    <t>ENSINO FUNDAMENTAL  - TOTAL</t>
  </si>
  <si>
    <t xml:space="preserve">ENSINO FUNDAMENTAL  - SÉRIES/ANOS FINAIS </t>
  </si>
  <si>
    <t xml:space="preserve">ENSINO FUNDAMENTAL  - SÉRIES/ANOS INICIAIS </t>
  </si>
  <si>
    <t>EDUCAÇÃO INFANTIL  -  CRECHE</t>
  </si>
  <si>
    <t xml:space="preserve">ENSINO MÉDIO, REGULAR, INTEGRADO e NORMAL / MAGISTÉRIO </t>
  </si>
  <si>
    <t>EDUCAÇÃO PROFISSIONAL  - NÍVEL TÉCNICO</t>
  </si>
  <si>
    <t>EDUCAÇÃO DE JOVENS E ADULTOS / PRESENCIAL  - ENSINO FUNDAMENTAL</t>
  </si>
  <si>
    <t>EDUCAÇÃO DE JOVENS E ADULTOS / PRESENCIAL  - ENSINO MÉDIO</t>
  </si>
  <si>
    <t>EDUCAÇÃO DE JOVENS E ADULTOS / SEMI PRESENCIAL  - ENSINO FUNDAMENTAL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</si>
</sst>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%"/>
  </numFmts>
  <fonts count="32">
    <font>
      <sz val="10"/>
      <name val="Arial"/>
      <family val="2"/>
    </font>
    <font>
      <sz val="11"/>
      <color indexed="8"/>
      <name val="Calibri"/>
      <family val="2"/>
    </font>
    <font>
      <b/>
      <vertAlign val="superscript"/>
      <sz val="10"/>
      <name val="Cambria"/>
      <family val="1"/>
    </font>
    <font>
      <b/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0"/>
      <color indexed="63"/>
      <name val="Calibri"/>
      <family val="2"/>
    </font>
    <font>
      <b/>
      <sz val="11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8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3" fontId="21" fillId="2" borderId="11" xfId="0" applyNumberFormat="1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3" fontId="22" fillId="0" borderId="13" xfId="0" applyNumberFormat="1" applyFont="1" applyBorder="1" applyAlignment="1">
      <alignment horizontal="center"/>
    </xf>
    <xf numFmtId="172" fontId="23" fillId="0" borderId="14" xfId="49" applyNumberFormat="1" applyFont="1" applyBorder="1" applyAlignment="1">
      <alignment horizontal="center" wrapText="1"/>
    </xf>
    <xf numFmtId="0" fontId="22" fillId="0" borderId="14" xfId="0" applyFont="1" applyBorder="1" applyAlignment="1">
      <alignment/>
    </xf>
    <xf numFmtId="172" fontId="22" fillId="0" borderId="14" xfId="49" applyNumberFormat="1" applyFont="1" applyBorder="1" applyAlignment="1">
      <alignment horizontal="center" wrapText="1"/>
    </xf>
    <xf numFmtId="0" fontId="21" fillId="0" borderId="15" xfId="0" applyFont="1" applyBorder="1" applyAlignment="1">
      <alignment/>
    </xf>
    <xf numFmtId="3" fontId="22" fillId="0" borderId="16" xfId="0" applyNumberFormat="1" applyFont="1" applyBorder="1" applyAlignment="1">
      <alignment horizontal="center"/>
    </xf>
    <xf numFmtId="172" fontId="22" fillId="0" borderId="16" xfId="49" applyNumberFormat="1" applyFont="1" applyBorder="1" applyAlignment="1">
      <alignment horizontal="center" wrapText="1"/>
    </xf>
    <xf numFmtId="3" fontId="22" fillId="0" borderId="14" xfId="0" applyNumberFormat="1" applyFont="1" applyBorder="1" applyAlignment="1">
      <alignment horizontal="center"/>
    </xf>
    <xf numFmtId="3" fontId="22" fillId="0" borderId="14" xfId="0" applyNumberFormat="1" applyFont="1" applyBorder="1" applyAlignment="1" applyProtection="1">
      <alignment horizontal="center"/>
      <protection locked="0"/>
    </xf>
    <xf numFmtId="3" fontId="21" fillId="0" borderId="17" xfId="0" applyNumberFormat="1" applyFont="1" applyBorder="1" applyAlignment="1">
      <alignment horizontal="center"/>
    </xf>
    <xf numFmtId="3" fontId="21" fillId="0" borderId="16" xfId="0" applyNumberFormat="1" applyFont="1" applyBorder="1" applyAlignment="1" applyProtection="1">
      <alignment horizontal="center"/>
      <protection locked="0"/>
    </xf>
    <xf numFmtId="0" fontId="24" fillId="0" borderId="18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3" fontId="22" fillId="0" borderId="13" xfId="0" applyNumberFormat="1" applyFont="1" applyBorder="1" applyAlignment="1" applyProtection="1">
      <alignment horizontal="center"/>
      <protection locked="0"/>
    </xf>
    <xf numFmtId="172" fontId="23" fillId="0" borderId="13" xfId="49" applyNumberFormat="1" applyFont="1" applyBorder="1" applyAlignment="1">
      <alignment horizontal="center" wrapText="1"/>
    </xf>
    <xf numFmtId="172" fontId="23" fillId="0" borderId="14" xfId="49" applyNumberFormat="1" applyFont="1" applyBorder="1" applyAlignment="1">
      <alignment horizontal="center" wrapText="1"/>
    </xf>
    <xf numFmtId="0" fontId="21" fillId="16" borderId="10" xfId="0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/>
    </xf>
    <xf numFmtId="3" fontId="21" fillId="16" borderId="11" xfId="0" applyNumberFormat="1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 wrapText="1"/>
    </xf>
    <xf numFmtId="3" fontId="21" fillId="0" borderId="19" xfId="0" applyNumberFormat="1" applyFont="1" applyBorder="1" applyAlignment="1" applyProtection="1">
      <alignment horizontal="center"/>
      <protection locked="0"/>
    </xf>
    <xf numFmtId="172" fontId="23" fillId="0" borderId="16" xfId="49" applyNumberFormat="1" applyFont="1" applyBorder="1" applyAlignment="1">
      <alignment horizontal="center" wrapText="1"/>
    </xf>
    <xf numFmtId="3" fontId="22" fillId="0" borderId="0" xfId="0" applyNumberFormat="1" applyFont="1" applyAlignment="1">
      <alignment/>
    </xf>
    <xf numFmtId="3" fontId="21" fillId="0" borderId="15" xfId="0" applyNumberFormat="1" applyFont="1" applyBorder="1" applyAlignment="1">
      <alignment horizontal="center"/>
    </xf>
    <xf numFmtId="3" fontId="21" fillId="0" borderId="16" xfId="0" applyNumberFormat="1" applyFont="1" applyBorder="1" applyAlignment="1">
      <alignment horizontal="center"/>
    </xf>
    <xf numFmtId="0" fontId="21" fillId="16" borderId="20" xfId="0" applyFont="1" applyFill="1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/>
    </xf>
    <xf numFmtId="3" fontId="22" fillId="0" borderId="22" xfId="0" applyNumberFormat="1" applyFont="1" applyBorder="1" applyAlignment="1">
      <alignment horizontal="center"/>
    </xf>
    <xf numFmtId="3" fontId="22" fillId="0" borderId="23" xfId="0" applyNumberFormat="1" applyFont="1" applyBorder="1" applyAlignment="1">
      <alignment horizontal="center"/>
    </xf>
    <xf numFmtId="3" fontId="21" fillId="0" borderId="17" xfId="0" applyNumberFormat="1" applyFont="1" applyBorder="1" applyAlignment="1">
      <alignment/>
    </xf>
    <xf numFmtId="3" fontId="21" fillId="0" borderId="16" xfId="0" applyNumberFormat="1" applyFont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/>
    </xf>
    <xf numFmtId="0" fontId="21" fillId="11" borderId="11" xfId="0" applyFont="1" applyFill="1" applyBorder="1" applyAlignment="1">
      <alignment horizontal="center" vertical="center"/>
    </xf>
    <xf numFmtId="3" fontId="21" fillId="11" borderId="11" xfId="0" applyNumberFormat="1" applyFont="1" applyFill="1" applyBorder="1" applyAlignment="1">
      <alignment horizontal="center" vertical="center"/>
    </xf>
    <xf numFmtId="172" fontId="22" fillId="0" borderId="13" xfId="49" applyNumberFormat="1" applyFont="1" applyBorder="1" applyAlignment="1">
      <alignment horizontal="center" wrapText="1"/>
    </xf>
    <xf numFmtId="0" fontId="21" fillId="0" borderId="18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3" fontId="21" fillId="5" borderId="11" xfId="0" applyNumberFormat="1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/>
    </xf>
    <xf numFmtId="0" fontId="21" fillId="9" borderId="10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3" fontId="21" fillId="9" borderId="11" xfId="0" applyNumberFormat="1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3" fontId="22" fillId="0" borderId="14" xfId="0" applyNumberFormat="1" applyFont="1" applyFill="1" applyBorder="1" applyAlignment="1">
      <alignment horizontal="center"/>
    </xf>
    <xf numFmtId="3" fontId="21" fillId="0" borderId="24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Border="1" applyAlignment="1">
      <alignment horizontal="center"/>
    </xf>
    <xf numFmtId="172" fontId="23" fillId="0" borderId="0" xfId="49" applyNumberFormat="1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22" fillId="0" borderId="14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172" fontId="27" fillId="0" borderId="16" xfId="49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center"/>
    </xf>
    <xf numFmtId="0" fontId="21" fillId="8" borderId="10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3" fontId="21" fillId="8" borderId="11" xfId="0" applyNumberFormat="1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 wrapText="1"/>
    </xf>
    <xf numFmtId="3" fontId="22" fillId="0" borderId="0" xfId="0" applyNumberFormat="1" applyFont="1" applyAlignment="1" applyProtection="1">
      <alignment horizontal="center"/>
      <protection locked="0"/>
    </xf>
    <xf numFmtId="0" fontId="22" fillId="0" borderId="13" xfId="0" applyFont="1" applyFill="1" applyBorder="1" applyAlignment="1">
      <alignment/>
    </xf>
    <xf numFmtId="3" fontId="22" fillId="0" borderId="13" xfId="0" applyNumberFormat="1" applyFont="1" applyFill="1" applyBorder="1" applyAlignment="1">
      <alignment horizontal="center"/>
    </xf>
    <xf numFmtId="3" fontId="22" fillId="0" borderId="23" xfId="0" applyNumberFormat="1" applyFont="1" applyFill="1" applyBorder="1" applyAlignment="1">
      <alignment horizontal="center"/>
    </xf>
    <xf numFmtId="172" fontId="22" fillId="0" borderId="23" xfId="49" applyNumberFormat="1" applyFont="1" applyBorder="1" applyAlignment="1">
      <alignment horizontal="center" wrapText="1"/>
    </xf>
    <xf numFmtId="0" fontId="22" fillId="0" borderId="14" xfId="0" applyFont="1" applyFill="1" applyBorder="1" applyAlignment="1">
      <alignment/>
    </xf>
    <xf numFmtId="3" fontId="22" fillId="0" borderId="14" xfId="49" applyNumberFormat="1" applyFont="1" applyFill="1" applyBorder="1" applyAlignment="1">
      <alignment horizontal="center" wrapText="1"/>
    </xf>
    <xf numFmtId="3" fontId="22" fillId="0" borderId="23" xfId="49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/>
    </xf>
    <xf numFmtId="3" fontId="21" fillId="0" borderId="17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 applyProtection="1">
      <alignment horizontal="center"/>
      <protection locked="0"/>
    </xf>
    <xf numFmtId="172" fontId="21" fillId="0" borderId="16" xfId="49" applyNumberFormat="1" applyFont="1" applyBorder="1" applyAlignment="1">
      <alignment horizont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21" fillId="2" borderId="25" xfId="0" applyNumberFormat="1" applyFont="1" applyFill="1" applyBorder="1" applyAlignment="1">
      <alignment horizontal="center" vertical="center"/>
    </xf>
    <xf numFmtId="3" fontId="21" fillId="16" borderId="25" xfId="0" applyNumberFormat="1" applyFont="1" applyFill="1" applyBorder="1" applyAlignment="1">
      <alignment horizontal="center" vertical="center"/>
    </xf>
    <xf numFmtId="3" fontId="21" fillId="11" borderId="25" xfId="0" applyNumberFormat="1" applyFont="1" applyFill="1" applyBorder="1" applyAlignment="1">
      <alignment horizontal="center" vertical="center"/>
    </xf>
    <xf numFmtId="3" fontId="21" fillId="5" borderId="25" xfId="0" applyNumberFormat="1" applyFont="1" applyFill="1" applyBorder="1" applyAlignment="1">
      <alignment horizontal="center" vertical="center"/>
    </xf>
    <xf numFmtId="3" fontId="21" fillId="9" borderId="25" xfId="0" applyNumberFormat="1" applyFont="1" applyFill="1" applyBorder="1" applyAlignment="1">
      <alignment horizontal="center" vertical="center"/>
    </xf>
    <xf numFmtId="3" fontId="21" fillId="8" borderId="2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21" fillId="11" borderId="12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Border="1" applyAlignment="1" applyProtection="1">
      <alignment horizontal="center"/>
      <protection locked="0"/>
    </xf>
    <xf numFmtId="1" fontId="22" fillId="0" borderId="14" xfId="0" applyNumberFormat="1" applyFont="1" applyBorder="1" applyAlignment="1" applyProtection="1">
      <alignment horizontal="center"/>
      <protection locked="0"/>
    </xf>
    <xf numFmtId="3" fontId="22" fillId="0" borderId="22" xfId="0" applyNumberFormat="1" applyFont="1" applyBorder="1" applyAlignment="1" applyProtection="1">
      <alignment horizontal="center"/>
      <protection locked="0"/>
    </xf>
    <xf numFmtId="0" fontId="2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0" fillId="24" borderId="26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148"/>
  <sheetViews>
    <sheetView tabSelected="1" workbookViewId="0" topLeftCell="A1">
      <selection activeCell="P8" sqref="P8"/>
    </sheetView>
  </sheetViews>
  <sheetFormatPr defaultColWidth="9.140625" defaultRowHeight="12.75"/>
  <cols>
    <col min="1" max="1" width="12.8515625" style="1" customWidth="1"/>
    <col min="2" max="11" width="9.57421875" style="1" customWidth="1"/>
    <col min="12" max="12" width="9.57421875" style="89" customWidth="1"/>
    <col min="13" max="14" width="9.57421875" style="90" customWidth="1"/>
    <col min="15" max="15" width="14.00390625" style="1" customWidth="1"/>
    <col min="16" max="16384" width="9.140625" style="1" customWidth="1"/>
  </cols>
  <sheetData>
    <row r="1" spans="1:15" ht="22.5" customHeight="1">
      <c r="A1" s="104" t="s">
        <v>34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5" ht="17.25" customHeight="1" thickBot="1">
      <c r="A2" s="105" t="s">
        <v>35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7.25" customHeight="1" thickTop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3" customFormat="1" ht="17.25" customHeight="1" thickBot="1">
      <c r="A4" s="106" t="s">
        <v>33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s="3" customFormat="1" ht="27" thickBot="1" thickTop="1">
      <c r="A5" s="4" t="s">
        <v>0</v>
      </c>
      <c r="B5" s="5">
        <v>2000</v>
      </c>
      <c r="C5" s="5">
        <v>2001</v>
      </c>
      <c r="D5" s="5">
        <v>2002</v>
      </c>
      <c r="E5" s="5">
        <v>2003</v>
      </c>
      <c r="F5" s="5">
        <v>2004</v>
      </c>
      <c r="G5" s="5">
        <v>2005</v>
      </c>
      <c r="H5" s="6">
        <v>2006</v>
      </c>
      <c r="I5" s="6">
        <v>2007</v>
      </c>
      <c r="J5" s="6">
        <v>2008</v>
      </c>
      <c r="K5" s="6">
        <v>2009</v>
      </c>
      <c r="L5" s="6">
        <v>2010</v>
      </c>
      <c r="M5" s="6">
        <v>2011</v>
      </c>
      <c r="N5" s="91">
        <v>2012</v>
      </c>
      <c r="O5" s="7" t="s">
        <v>23</v>
      </c>
    </row>
    <row r="6" spans="1:15" s="3" customFormat="1" ht="17.25" customHeight="1" thickTop="1">
      <c r="A6" s="8" t="s">
        <v>1</v>
      </c>
      <c r="B6" s="9">
        <f aca="true" t="shared" si="0" ref="B6:N6">B15+B24+B51+B60+B79+B88+B101+B113+B122+B131</f>
        <v>1462774</v>
      </c>
      <c r="C6" s="9">
        <f t="shared" si="0"/>
        <v>1421159</v>
      </c>
      <c r="D6" s="9">
        <f t="shared" si="0"/>
        <v>1348949</v>
      </c>
      <c r="E6" s="9">
        <f t="shared" si="0"/>
        <v>1387899</v>
      </c>
      <c r="F6" s="9">
        <f t="shared" si="0"/>
        <v>1410615</v>
      </c>
      <c r="G6" s="9">
        <f t="shared" si="0"/>
        <v>1338620</v>
      </c>
      <c r="H6" s="9">
        <f t="shared" si="0"/>
        <v>1359787</v>
      </c>
      <c r="I6" s="9">
        <f t="shared" si="0"/>
        <v>1353670</v>
      </c>
      <c r="J6" s="9">
        <f t="shared" si="0"/>
        <v>1339349</v>
      </c>
      <c r="K6" s="9">
        <f t="shared" si="0"/>
        <v>1313769</v>
      </c>
      <c r="L6" s="9">
        <f t="shared" si="0"/>
        <v>1311308</v>
      </c>
      <c r="M6" s="9">
        <f t="shared" si="0"/>
        <v>1267154</v>
      </c>
      <c r="N6" s="9">
        <f t="shared" si="0"/>
        <v>1225034</v>
      </c>
      <c r="O6" s="10">
        <f>((N6/M6)-1)</f>
        <v>-0.033239842986724555</v>
      </c>
    </row>
    <row r="7" spans="1:15" s="3" customFormat="1" ht="17.25" customHeight="1">
      <c r="A7" s="11" t="s">
        <v>2</v>
      </c>
      <c r="B7" s="9">
        <f aca="true" t="shared" si="1" ref="B7:N7">B16+B25+B52+B61+B80+B89+B102+B114+B123+B132</f>
        <v>8289</v>
      </c>
      <c r="C7" s="9">
        <f t="shared" si="1"/>
        <v>6551</v>
      </c>
      <c r="D7" s="9">
        <f t="shared" si="1"/>
        <v>5851</v>
      </c>
      <c r="E7" s="9">
        <f t="shared" si="1"/>
        <v>4628</v>
      </c>
      <c r="F7" s="9">
        <f t="shared" si="1"/>
        <v>4712</v>
      </c>
      <c r="G7" s="9">
        <f t="shared" si="1"/>
        <v>6015</v>
      </c>
      <c r="H7" s="9">
        <f t="shared" si="1"/>
        <v>5133</v>
      </c>
      <c r="I7" s="9">
        <f t="shared" si="1"/>
        <v>3234</v>
      </c>
      <c r="J7" s="9">
        <f t="shared" si="1"/>
        <v>7266</v>
      </c>
      <c r="K7" s="9">
        <f t="shared" si="1"/>
        <v>13829</v>
      </c>
      <c r="L7" s="9">
        <f t="shared" si="1"/>
        <v>11909</v>
      </c>
      <c r="M7" s="9">
        <f t="shared" si="1"/>
        <v>8123</v>
      </c>
      <c r="N7" s="9">
        <f t="shared" si="1"/>
        <v>8572</v>
      </c>
      <c r="O7" s="10">
        <f>((N7/M7)-1)</f>
        <v>0.055275144650990926</v>
      </c>
    </row>
    <row r="8" spans="1:15" s="3" customFormat="1" ht="17.25" customHeight="1">
      <c r="A8" s="11" t="s">
        <v>3</v>
      </c>
      <c r="B8" s="9">
        <f aca="true" t="shared" si="2" ref="B8:N8">B17+B26+B53+B62+B81+B90+B103+B115+B124+B133</f>
        <v>1012802</v>
      </c>
      <c r="C8" s="9">
        <f t="shared" si="2"/>
        <v>1016262</v>
      </c>
      <c r="D8" s="9">
        <f t="shared" si="2"/>
        <v>1063483</v>
      </c>
      <c r="E8" s="9">
        <f t="shared" si="2"/>
        <v>1072750</v>
      </c>
      <c r="F8" s="9">
        <f t="shared" si="2"/>
        <v>1080910</v>
      </c>
      <c r="G8" s="9">
        <f t="shared" si="2"/>
        <v>1067172</v>
      </c>
      <c r="H8" s="9">
        <f t="shared" si="2"/>
        <v>1058738</v>
      </c>
      <c r="I8" s="9">
        <f t="shared" si="2"/>
        <v>1047053</v>
      </c>
      <c r="J8" s="9">
        <f t="shared" si="2"/>
        <v>1046670</v>
      </c>
      <c r="K8" s="9">
        <f t="shared" si="2"/>
        <v>1031497</v>
      </c>
      <c r="L8" s="9">
        <f t="shared" si="2"/>
        <v>1011069</v>
      </c>
      <c r="M8" s="9">
        <f t="shared" si="2"/>
        <v>980231</v>
      </c>
      <c r="N8" s="9">
        <f t="shared" si="2"/>
        <v>996561</v>
      </c>
      <c r="O8" s="10">
        <f>((N8/M8)-1)</f>
        <v>0.01665933846205636</v>
      </c>
    </row>
    <row r="9" spans="1:15" s="3" customFormat="1" ht="17.25" customHeight="1">
      <c r="A9" s="11" t="s">
        <v>4</v>
      </c>
      <c r="B9" s="9">
        <f aca="true" t="shared" si="3" ref="B9:N9">B18+B27+B54+B63+B82+B91+B104+B116+B125+B134</f>
        <v>307915</v>
      </c>
      <c r="C9" s="9">
        <f t="shared" si="3"/>
        <v>322722</v>
      </c>
      <c r="D9" s="9">
        <f t="shared" si="3"/>
        <v>322537</v>
      </c>
      <c r="E9" s="9">
        <f t="shared" si="3"/>
        <v>337112</v>
      </c>
      <c r="F9" s="9">
        <f t="shared" si="3"/>
        <v>350419</v>
      </c>
      <c r="G9" s="9">
        <f t="shared" si="3"/>
        <v>356601</v>
      </c>
      <c r="H9" s="9">
        <f t="shared" si="3"/>
        <v>365869</v>
      </c>
      <c r="I9" s="9">
        <f t="shared" si="3"/>
        <v>326769</v>
      </c>
      <c r="J9" s="9">
        <f t="shared" si="3"/>
        <v>334841</v>
      </c>
      <c r="K9" s="9">
        <f t="shared" si="3"/>
        <v>346923</v>
      </c>
      <c r="L9" s="9">
        <f t="shared" si="3"/>
        <v>353120</v>
      </c>
      <c r="M9" s="9">
        <f t="shared" si="3"/>
        <v>369432</v>
      </c>
      <c r="N9" s="9">
        <f t="shared" si="3"/>
        <v>398690</v>
      </c>
      <c r="O9" s="12">
        <f>((N9/M9)-1)</f>
        <v>0.07919725416314782</v>
      </c>
    </row>
    <row r="10" spans="1:15" s="3" customFormat="1" ht="17.25" customHeight="1" thickBot="1">
      <c r="A10" s="13" t="s">
        <v>5</v>
      </c>
      <c r="B10" s="14">
        <f>SUM(B6:B9)</f>
        <v>2791780</v>
      </c>
      <c r="C10" s="14">
        <f aca="true" t="shared" si="4" ref="C10:N10">C19+C28+C55+C64+C83+C92+C105+C117+C126+C135</f>
        <v>2766694</v>
      </c>
      <c r="D10" s="14">
        <f t="shared" si="4"/>
        <v>2740820</v>
      </c>
      <c r="E10" s="14">
        <f t="shared" si="4"/>
        <v>2802389</v>
      </c>
      <c r="F10" s="14">
        <f t="shared" si="4"/>
        <v>2846656</v>
      </c>
      <c r="G10" s="14">
        <f t="shared" si="4"/>
        <v>2768408</v>
      </c>
      <c r="H10" s="14">
        <f t="shared" si="4"/>
        <v>2789527</v>
      </c>
      <c r="I10" s="14">
        <f t="shared" si="4"/>
        <v>2730726</v>
      </c>
      <c r="J10" s="14">
        <f t="shared" si="4"/>
        <v>2728126</v>
      </c>
      <c r="K10" s="14">
        <f t="shared" si="4"/>
        <v>2706018</v>
      </c>
      <c r="L10" s="14">
        <f t="shared" si="4"/>
        <v>2687406</v>
      </c>
      <c r="M10" s="14">
        <f t="shared" si="4"/>
        <v>2624940</v>
      </c>
      <c r="N10" s="14">
        <f t="shared" si="4"/>
        <v>2628857</v>
      </c>
      <c r="O10" s="15">
        <f>((N10/M10)-1)</f>
        <v>0.0014922245841810788</v>
      </c>
    </row>
    <row r="11" spans="1:15" s="3" customFormat="1" ht="17.25" customHeight="1">
      <c r="A11" s="20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3" customFormat="1" ht="17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6.5" customHeight="1" thickBot="1">
      <c r="A13" s="107" t="s">
        <v>40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 ht="28.5" customHeight="1" thickBot="1" thickTop="1">
      <c r="A14" s="4" t="s">
        <v>0</v>
      </c>
      <c r="B14" s="5">
        <v>2000</v>
      </c>
      <c r="C14" s="5">
        <v>2001</v>
      </c>
      <c r="D14" s="5">
        <v>2002</v>
      </c>
      <c r="E14" s="5">
        <v>2003</v>
      </c>
      <c r="F14" s="5">
        <v>2004</v>
      </c>
      <c r="G14" s="5">
        <v>2005</v>
      </c>
      <c r="H14" s="6">
        <v>2006</v>
      </c>
      <c r="I14" s="6">
        <v>2007</v>
      </c>
      <c r="J14" s="6">
        <v>2008</v>
      </c>
      <c r="K14" s="6">
        <v>2009</v>
      </c>
      <c r="L14" s="6">
        <v>2010</v>
      </c>
      <c r="M14" s="6">
        <v>2011</v>
      </c>
      <c r="N14" s="91">
        <v>2012</v>
      </c>
      <c r="O14" s="7" t="s">
        <v>23</v>
      </c>
    </row>
    <row r="15" spans="1:15" ht="15.75" customHeight="1" thickTop="1">
      <c r="A15" s="8" t="s">
        <v>1</v>
      </c>
      <c r="B15" s="9">
        <v>82</v>
      </c>
      <c r="C15" s="9">
        <v>135</v>
      </c>
      <c r="D15" s="9">
        <v>123</v>
      </c>
      <c r="E15" s="9">
        <v>123</v>
      </c>
      <c r="F15" s="9">
        <v>101</v>
      </c>
      <c r="G15" s="9">
        <v>93</v>
      </c>
      <c r="H15" s="9">
        <v>6</v>
      </c>
      <c r="I15" s="9">
        <v>3</v>
      </c>
      <c r="J15" s="9">
        <v>5</v>
      </c>
      <c r="K15" s="9">
        <v>0</v>
      </c>
      <c r="L15" s="9">
        <v>0</v>
      </c>
      <c r="M15" s="9">
        <v>0</v>
      </c>
      <c r="N15" s="9">
        <v>4</v>
      </c>
      <c r="O15" s="9">
        <v>0</v>
      </c>
    </row>
    <row r="16" spans="1:15" ht="15.75" customHeight="1">
      <c r="A16" s="11" t="s">
        <v>2</v>
      </c>
      <c r="B16" s="16">
        <v>49</v>
      </c>
      <c r="C16" s="16">
        <v>104</v>
      </c>
      <c r="D16" s="16">
        <v>89</v>
      </c>
      <c r="E16" s="16">
        <v>88</v>
      </c>
      <c r="F16" s="16">
        <v>84</v>
      </c>
      <c r="G16" s="16">
        <v>85</v>
      </c>
      <c r="H16" s="16">
        <v>88</v>
      </c>
      <c r="I16" s="16">
        <v>44</v>
      </c>
      <c r="J16" s="16">
        <v>103</v>
      </c>
      <c r="K16" s="16">
        <v>90</v>
      </c>
      <c r="L16" s="17">
        <v>64</v>
      </c>
      <c r="M16" s="17">
        <v>50</v>
      </c>
      <c r="N16" s="17">
        <v>70</v>
      </c>
      <c r="O16" s="10">
        <f>((N16/M16)-1)</f>
        <v>0.3999999999999999</v>
      </c>
    </row>
    <row r="17" spans="1:15" ht="15.75" customHeight="1">
      <c r="A17" s="11" t="s">
        <v>3</v>
      </c>
      <c r="B17" s="16">
        <v>60289</v>
      </c>
      <c r="C17" s="16">
        <v>59318</v>
      </c>
      <c r="D17" s="16">
        <v>60694</v>
      </c>
      <c r="E17" s="16">
        <v>63329</v>
      </c>
      <c r="F17" s="16">
        <v>66375</v>
      </c>
      <c r="G17" s="16">
        <v>67659</v>
      </c>
      <c r="H17" s="16">
        <v>71937</v>
      </c>
      <c r="I17" s="16">
        <v>83820</v>
      </c>
      <c r="J17" s="16">
        <v>86247</v>
      </c>
      <c r="K17" s="16">
        <v>91822</v>
      </c>
      <c r="L17" s="17">
        <v>96354</v>
      </c>
      <c r="M17" s="17">
        <v>105778</v>
      </c>
      <c r="N17" s="17">
        <v>117830</v>
      </c>
      <c r="O17" s="12">
        <f>((N17/M17)-1)</f>
        <v>0.11393673542702643</v>
      </c>
    </row>
    <row r="18" spans="1:15" ht="15.75" customHeight="1">
      <c r="A18" s="11" t="s">
        <v>4</v>
      </c>
      <c r="B18" s="16">
        <v>30207</v>
      </c>
      <c r="C18" s="16">
        <v>31381</v>
      </c>
      <c r="D18" s="16">
        <v>30491</v>
      </c>
      <c r="E18" s="16">
        <v>31761</v>
      </c>
      <c r="F18" s="16">
        <v>31695</v>
      </c>
      <c r="G18" s="16">
        <v>33555</v>
      </c>
      <c r="H18" s="16">
        <v>35014</v>
      </c>
      <c r="I18" s="16">
        <v>32137</v>
      </c>
      <c r="J18" s="16">
        <v>34508</v>
      </c>
      <c r="K18" s="16">
        <v>38099</v>
      </c>
      <c r="L18" s="17">
        <v>39104</v>
      </c>
      <c r="M18" s="17">
        <v>39914</v>
      </c>
      <c r="N18" s="17">
        <v>42831</v>
      </c>
      <c r="O18" s="12">
        <f>((N18/M18)-1)</f>
        <v>0.07308212657212998</v>
      </c>
    </row>
    <row r="19" spans="1:15" ht="15.75" customHeight="1" thickBot="1">
      <c r="A19" s="13" t="s">
        <v>5</v>
      </c>
      <c r="B19" s="18">
        <v>90627</v>
      </c>
      <c r="C19" s="18">
        <v>90938</v>
      </c>
      <c r="D19" s="18">
        <f aca="true" t="shared" si="5" ref="D19:K19">SUM(D15:D18)</f>
        <v>91397</v>
      </c>
      <c r="E19" s="18">
        <f t="shared" si="5"/>
        <v>95301</v>
      </c>
      <c r="F19" s="18">
        <f t="shared" si="5"/>
        <v>98255</v>
      </c>
      <c r="G19" s="18">
        <f t="shared" si="5"/>
        <v>101392</v>
      </c>
      <c r="H19" s="18">
        <f t="shared" si="5"/>
        <v>107045</v>
      </c>
      <c r="I19" s="18">
        <f t="shared" si="5"/>
        <v>116004</v>
      </c>
      <c r="J19" s="18">
        <f t="shared" si="5"/>
        <v>120863</v>
      </c>
      <c r="K19" s="18">
        <f t="shared" si="5"/>
        <v>130011</v>
      </c>
      <c r="L19" s="19">
        <f>SUM(L16:L18)</f>
        <v>135522</v>
      </c>
      <c r="M19" s="19">
        <f>SUM(M16:M18)</f>
        <v>145742</v>
      </c>
      <c r="N19" s="19">
        <f>SUM(N15:N18)</f>
        <v>160735</v>
      </c>
      <c r="O19" s="15">
        <f>((N19/M19)-1)</f>
        <v>0.10287357110510364</v>
      </c>
    </row>
    <row r="20" spans="1:15" ht="13.5" customHeight="1">
      <c r="A20" s="20" t="s">
        <v>6</v>
      </c>
      <c r="B20" s="21"/>
      <c r="C20" s="21"/>
      <c r="D20" s="22"/>
      <c r="E20" s="22"/>
      <c r="F20" s="22"/>
      <c r="G20" s="22"/>
      <c r="H20" s="22"/>
      <c r="I20" s="22"/>
      <c r="J20" s="22"/>
      <c r="K20" s="22"/>
      <c r="L20" s="23"/>
      <c r="M20" s="24"/>
      <c r="N20" s="24"/>
      <c r="O20" s="22"/>
    </row>
    <row r="21" spans="1:15" ht="14.25" customHeight="1">
      <c r="A21" s="25"/>
      <c r="B21" s="25"/>
      <c r="C21" s="25"/>
      <c r="D21" s="26"/>
      <c r="E21" s="22"/>
      <c r="F21" s="22"/>
      <c r="G21" s="22"/>
      <c r="H21" s="22"/>
      <c r="I21" s="22"/>
      <c r="J21" s="22"/>
      <c r="K21" s="22"/>
      <c r="L21" s="23"/>
      <c r="M21" s="24"/>
      <c r="N21" s="24"/>
      <c r="O21" s="22"/>
    </row>
    <row r="22" spans="1:15" ht="20.25" customHeight="1" thickBot="1">
      <c r="A22" s="102" t="s">
        <v>36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</row>
    <row r="23" spans="1:15" ht="28.5" customHeight="1" thickBot="1" thickTop="1">
      <c r="A23" s="4" t="s">
        <v>0</v>
      </c>
      <c r="B23" s="5">
        <v>2000</v>
      </c>
      <c r="C23" s="5">
        <v>2001</v>
      </c>
      <c r="D23" s="5">
        <v>2002</v>
      </c>
      <c r="E23" s="5">
        <v>2003</v>
      </c>
      <c r="F23" s="5">
        <v>2004</v>
      </c>
      <c r="G23" s="5">
        <v>2005</v>
      </c>
      <c r="H23" s="6">
        <v>2006</v>
      </c>
      <c r="I23" s="6">
        <v>2007</v>
      </c>
      <c r="J23" s="6">
        <v>2008</v>
      </c>
      <c r="K23" s="6">
        <v>2009</v>
      </c>
      <c r="L23" s="6">
        <v>2010</v>
      </c>
      <c r="M23" s="6">
        <v>2011</v>
      </c>
      <c r="N23" s="91">
        <v>2012</v>
      </c>
      <c r="O23" s="7" t="s">
        <v>23</v>
      </c>
    </row>
    <row r="24" spans="1:15" ht="15.75" customHeight="1" thickTop="1">
      <c r="A24" s="8" t="s">
        <v>1</v>
      </c>
      <c r="B24" s="9">
        <v>4200</v>
      </c>
      <c r="C24" s="9">
        <v>3757</v>
      </c>
      <c r="D24" s="9">
        <v>1713</v>
      </c>
      <c r="E24" s="9">
        <v>1767</v>
      </c>
      <c r="F24" s="9">
        <v>1532</v>
      </c>
      <c r="G24" s="9">
        <v>1553</v>
      </c>
      <c r="H24" s="9">
        <v>692</v>
      </c>
      <c r="I24" s="9">
        <v>523</v>
      </c>
      <c r="J24" s="9">
        <v>705</v>
      </c>
      <c r="K24" s="9">
        <v>280</v>
      </c>
      <c r="L24" s="27">
        <v>372</v>
      </c>
      <c r="M24" s="27">
        <v>363</v>
      </c>
      <c r="N24" s="27">
        <v>463</v>
      </c>
      <c r="O24" s="28">
        <f>((N24/M24)-1)</f>
        <v>0.27548209366391174</v>
      </c>
    </row>
    <row r="25" spans="1:15" ht="15.75" customHeight="1">
      <c r="A25" s="11" t="s">
        <v>2</v>
      </c>
      <c r="B25" s="16">
        <v>26</v>
      </c>
      <c r="C25" s="16">
        <v>124</v>
      </c>
      <c r="D25" s="16">
        <v>101</v>
      </c>
      <c r="E25" s="16">
        <v>107</v>
      </c>
      <c r="F25" s="16">
        <v>79</v>
      </c>
      <c r="G25" s="16">
        <v>85</v>
      </c>
      <c r="H25" s="16">
        <v>87</v>
      </c>
      <c r="I25" s="16">
        <v>63</v>
      </c>
      <c r="J25" s="16">
        <v>38</v>
      </c>
      <c r="K25" s="16">
        <v>38</v>
      </c>
      <c r="L25" s="17">
        <v>50</v>
      </c>
      <c r="M25" s="17">
        <v>43</v>
      </c>
      <c r="N25" s="17">
        <v>32</v>
      </c>
      <c r="O25" s="29">
        <f>((N25/M25)-1)</f>
        <v>-0.2558139534883721</v>
      </c>
    </row>
    <row r="26" spans="1:15" ht="15.75" customHeight="1">
      <c r="A26" s="11" t="s">
        <v>3</v>
      </c>
      <c r="B26" s="16">
        <v>149935</v>
      </c>
      <c r="C26" s="16">
        <v>150323</v>
      </c>
      <c r="D26" s="16">
        <v>153622</v>
      </c>
      <c r="E26" s="16">
        <v>165552</v>
      </c>
      <c r="F26" s="16">
        <v>172282</v>
      </c>
      <c r="G26" s="16">
        <v>180973</v>
      </c>
      <c r="H26" s="16">
        <v>180314</v>
      </c>
      <c r="I26" s="16">
        <v>131790</v>
      </c>
      <c r="J26" s="16">
        <v>127921</v>
      </c>
      <c r="K26" s="16">
        <v>130039</v>
      </c>
      <c r="L26" s="17">
        <v>132477</v>
      </c>
      <c r="M26" s="17">
        <v>139036</v>
      </c>
      <c r="N26" s="17">
        <v>143999</v>
      </c>
      <c r="O26" s="12">
        <f>((N26/M26)-1)</f>
        <v>0.03569579101815368</v>
      </c>
    </row>
    <row r="27" spans="1:15" ht="15.75" customHeight="1">
      <c r="A27" s="11" t="s">
        <v>4</v>
      </c>
      <c r="B27" s="16">
        <v>62695</v>
      </c>
      <c r="C27" s="16">
        <v>66665</v>
      </c>
      <c r="D27" s="16">
        <v>67503</v>
      </c>
      <c r="E27" s="16">
        <v>69658</v>
      </c>
      <c r="F27" s="16">
        <v>74463</v>
      </c>
      <c r="G27" s="16">
        <v>73467</v>
      </c>
      <c r="H27" s="16">
        <v>71747</v>
      </c>
      <c r="I27" s="16">
        <v>48183</v>
      </c>
      <c r="J27" s="16">
        <v>50657</v>
      </c>
      <c r="K27" s="16">
        <v>51197</v>
      </c>
      <c r="L27" s="17">
        <v>50368</v>
      </c>
      <c r="M27" s="17">
        <v>53265</v>
      </c>
      <c r="N27" s="17">
        <v>56322</v>
      </c>
      <c r="O27" s="12">
        <f>((N27/M27)-1)</f>
        <v>0.05739228386370043</v>
      </c>
    </row>
    <row r="28" spans="1:15" ht="15.75" customHeight="1" thickBot="1">
      <c r="A28" s="13" t="s">
        <v>5</v>
      </c>
      <c r="B28" s="18">
        <v>216856</v>
      </c>
      <c r="C28" s="18">
        <v>220869</v>
      </c>
      <c r="D28" s="18">
        <f aca="true" t="shared" si="6" ref="D28:N28">SUM(D24:D27)</f>
        <v>222939</v>
      </c>
      <c r="E28" s="18">
        <f t="shared" si="6"/>
        <v>237084</v>
      </c>
      <c r="F28" s="18">
        <f t="shared" si="6"/>
        <v>248356</v>
      </c>
      <c r="G28" s="18">
        <f t="shared" si="6"/>
        <v>256078</v>
      </c>
      <c r="H28" s="18">
        <f t="shared" si="6"/>
        <v>252840</v>
      </c>
      <c r="I28" s="18">
        <f t="shared" si="6"/>
        <v>180559</v>
      </c>
      <c r="J28" s="18">
        <f t="shared" si="6"/>
        <v>179321</v>
      </c>
      <c r="K28" s="18">
        <f t="shared" si="6"/>
        <v>181554</v>
      </c>
      <c r="L28" s="19">
        <f t="shared" si="6"/>
        <v>183267</v>
      </c>
      <c r="M28" s="19">
        <f t="shared" si="6"/>
        <v>192707</v>
      </c>
      <c r="N28" s="19">
        <f t="shared" si="6"/>
        <v>200816</v>
      </c>
      <c r="O28" s="15">
        <f>((N28/M28)-1)</f>
        <v>0.042079426279273635</v>
      </c>
    </row>
    <row r="29" spans="1:15" ht="12" customHeight="1">
      <c r="A29" s="20" t="s">
        <v>6</v>
      </c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3"/>
      <c r="M29" s="24"/>
      <c r="N29" s="24"/>
      <c r="O29" s="22"/>
    </row>
    <row r="30" spans="1:15" ht="14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3"/>
      <c r="M30" s="24"/>
      <c r="N30" s="24"/>
      <c r="O30" s="22"/>
    </row>
    <row r="31" spans="1:15" ht="20.25" customHeight="1" thickBot="1">
      <c r="A31" s="103" t="s">
        <v>39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27" thickBot="1" thickTop="1">
      <c r="A32" s="30" t="s">
        <v>0</v>
      </c>
      <c r="B32" s="31">
        <v>2000</v>
      </c>
      <c r="C32" s="31">
        <v>2001</v>
      </c>
      <c r="D32" s="31">
        <v>2002</v>
      </c>
      <c r="E32" s="31">
        <v>2003</v>
      </c>
      <c r="F32" s="31">
        <v>2004</v>
      </c>
      <c r="G32" s="31">
        <v>2005</v>
      </c>
      <c r="H32" s="32">
        <v>2006</v>
      </c>
      <c r="I32" s="32">
        <v>2007</v>
      </c>
      <c r="J32" s="32">
        <v>2008</v>
      </c>
      <c r="K32" s="32">
        <v>2009</v>
      </c>
      <c r="L32" s="32">
        <v>2010</v>
      </c>
      <c r="M32" s="32">
        <v>2011</v>
      </c>
      <c r="N32" s="92">
        <v>2012</v>
      </c>
      <c r="O32" s="33" t="s">
        <v>21</v>
      </c>
    </row>
    <row r="33" spans="1:15" ht="15.75" customHeight="1" thickTop="1">
      <c r="A33" s="8" t="s">
        <v>1</v>
      </c>
      <c r="B33" s="9">
        <v>89416</v>
      </c>
      <c r="C33" s="9">
        <v>78407</v>
      </c>
      <c r="D33" s="9">
        <v>48128</v>
      </c>
      <c r="E33" s="9">
        <v>44064</v>
      </c>
      <c r="F33" s="9">
        <v>40889</v>
      </c>
      <c r="G33" s="9">
        <v>37460</v>
      </c>
      <c r="H33" s="9">
        <v>30984</v>
      </c>
      <c r="I33" s="9">
        <v>26399</v>
      </c>
      <c r="J33" s="9">
        <v>24222</v>
      </c>
      <c r="K33" s="27">
        <v>19460</v>
      </c>
      <c r="L33" s="27">
        <v>12829</v>
      </c>
      <c r="M33" s="27">
        <v>7646</v>
      </c>
      <c r="N33" s="27">
        <v>5040</v>
      </c>
      <c r="O33" s="28">
        <f>((N33/M33)-1)</f>
        <v>-0.3408318074810358</v>
      </c>
    </row>
    <row r="34" spans="1:15" ht="15.75" customHeight="1">
      <c r="A34" s="11" t="s">
        <v>2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1:15" ht="15.75" customHeight="1">
      <c r="A35" s="11" t="s">
        <v>3</v>
      </c>
      <c r="B35" s="16">
        <v>749815</v>
      </c>
      <c r="C35" s="16">
        <v>754529</v>
      </c>
      <c r="D35" s="16">
        <v>777714</v>
      </c>
      <c r="E35" s="16">
        <v>774596</v>
      </c>
      <c r="F35" s="16">
        <v>768419</v>
      </c>
      <c r="G35" s="16">
        <v>749290</v>
      </c>
      <c r="H35" s="16">
        <v>735958</v>
      </c>
      <c r="I35" s="16">
        <v>760916</v>
      </c>
      <c r="J35" s="16">
        <v>760963</v>
      </c>
      <c r="K35" s="17">
        <v>748235</v>
      </c>
      <c r="L35" s="17">
        <v>726812</v>
      </c>
      <c r="M35" s="17">
        <v>687421</v>
      </c>
      <c r="N35" s="17">
        <v>691732</v>
      </c>
      <c r="O35" s="29">
        <f>((N35/M35)-1)</f>
        <v>0.006271266080029481</v>
      </c>
    </row>
    <row r="36" spans="1:15" ht="15.75" customHeight="1">
      <c r="A36" s="11" t="s">
        <v>4</v>
      </c>
      <c r="B36" s="16">
        <v>67855</v>
      </c>
      <c r="C36" s="16">
        <v>67197</v>
      </c>
      <c r="D36" s="16">
        <v>65676</v>
      </c>
      <c r="E36" s="16">
        <v>67171</v>
      </c>
      <c r="F36" s="16">
        <v>69687</v>
      </c>
      <c r="G36" s="16">
        <v>70945</v>
      </c>
      <c r="H36" s="16">
        <v>71986</v>
      </c>
      <c r="I36" s="16">
        <v>79273</v>
      </c>
      <c r="J36" s="16">
        <v>85389</v>
      </c>
      <c r="K36" s="17">
        <v>90675</v>
      </c>
      <c r="L36" s="17">
        <v>93834</v>
      </c>
      <c r="M36" s="17">
        <v>97626</v>
      </c>
      <c r="N36" s="17">
        <v>104458</v>
      </c>
      <c r="O36" s="12">
        <f>((N36/M36)-1)</f>
        <v>0.06998135742527611</v>
      </c>
    </row>
    <row r="37" spans="1:15" ht="15.75" customHeight="1" thickBot="1">
      <c r="A37" s="13" t="s">
        <v>5</v>
      </c>
      <c r="B37" s="18">
        <v>907086</v>
      </c>
      <c r="C37" s="18">
        <v>900133</v>
      </c>
      <c r="D37" s="18">
        <f aca="true" t="shared" si="7" ref="D37:N37">SUM(D33:D36)</f>
        <v>891518</v>
      </c>
      <c r="E37" s="18">
        <f t="shared" si="7"/>
        <v>885831</v>
      </c>
      <c r="F37" s="18">
        <f t="shared" si="7"/>
        <v>878995</v>
      </c>
      <c r="G37" s="18">
        <f t="shared" si="7"/>
        <v>857695</v>
      </c>
      <c r="H37" s="18">
        <f t="shared" si="7"/>
        <v>838928</v>
      </c>
      <c r="I37" s="18">
        <f t="shared" si="7"/>
        <v>866588</v>
      </c>
      <c r="J37" s="18">
        <f t="shared" si="7"/>
        <v>870574</v>
      </c>
      <c r="K37" s="18">
        <f t="shared" si="7"/>
        <v>858370</v>
      </c>
      <c r="L37" s="34">
        <f t="shared" si="7"/>
        <v>833475</v>
      </c>
      <c r="M37" s="34">
        <f t="shared" si="7"/>
        <v>792693</v>
      </c>
      <c r="N37" s="34">
        <f t="shared" si="7"/>
        <v>801230</v>
      </c>
      <c r="O37" s="35">
        <f>((N37/M37)-1)</f>
        <v>0.01076961698917489</v>
      </c>
    </row>
    <row r="38" spans="1:15" ht="13.5" customHeight="1">
      <c r="A38" s="20" t="s">
        <v>6</v>
      </c>
      <c r="B38" s="21"/>
      <c r="C38" s="21"/>
      <c r="D38" s="22"/>
      <c r="E38" s="22"/>
      <c r="F38" s="22"/>
      <c r="G38" s="22"/>
      <c r="H38" s="22"/>
      <c r="I38" s="22"/>
      <c r="J38" s="22"/>
      <c r="K38" s="22"/>
      <c r="L38" s="23"/>
      <c r="M38" s="24"/>
      <c r="N38" s="24"/>
      <c r="O38" s="22"/>
    </row>
    <row r="39" spans="1:15" ht="14.25" customHeight="1">
      <c r="A39" s="22"/>
      <c r="B39" s="36"/>
      <c r="C39" s="36"/>
      <c r="D39" s="22"/>
      <c r="E39" s="22"/>
      <c r="F39" s="22"/>
      <c r="G39" s="22"/>
      <c r="H39" s="22"/>
      <c r="I39" s="22"/>
      <c r="J39" s="22"/>
      <c r="K39" s="22"/>
      <c r="L39" s="23"/>
      <c r="M39" s="24"/>
      <c r="N39" s="24"/>
      <c r="O39" s="22"/>
    </row>
    <row r="40" spans="1:15" ht="20.25" customHeight="1" thickBot="1">
      <c r="A40" s="103" t="s">
        <v>38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ht="27" thickBot="1" thickTop="1">
      <c r="A41" s="30" t="s">
        <v>0</v>
      </c>
      <c r="B41" s="31">
        <v>2000</v>
      </c>
      <c r="C41" s="31">
        <v>2001</v>
      </c>
      <c r="D41" s="31">
        <v>2002</v>
      </c>
      <c r="E41" s="31">
        <v>2003</v>
      </c>
      <c r="F41" s="31">
        <v>2004</v>
      </c>
      <c r="G41" s="31">
        <v>2005</v>
      </c>
      <c r="H41" s="32">
        <v>2006</v>
      </c>
      <c r="I41" s="32">
        <v>2007</v>
      </c>
      <c r="J41" s="32">
        <v>2008</v>
      </c>
      <c r="K41" s="32">
        <v>2009</v>
      </c>
      <c r="L41" s="32">
        <v>2010</v>
      </c>
      <c r="M41" s="32">
        <v>2011</v>
      </c>
      <c r="N41" s="92">
        <v>2012</v>
      </c>
      <c r="O41" s="33" t="s">
        <v>21</v>
      </c>
    </row>
    <row r="42" spans="1:15" ht="15.75" customHeight="1" thickTop="1">
      <c r="A42" s="8" t="s">
        <v>1</v>
      </c>
      <c r="B42" s="9">
        <v>697892</v>
      </c>
      <c r="C42" s="9">
        <v>701215</v>
      </c>
      <c r="D42" s="9">
        <v>712562</v>
      </c>
      <c r="E42" s="9">
        <v>722371</v>
      </c>
      <c r="F42" s="9">
        <v>713389</v>
      </c>
      <c r="G42" s="9">
        <v>703970</v>
      </c>
      <c r="H42" s="9">
        <v>729032</v>
      </c>
      <c r="I42" s="9">
        <v>726280</v>
      </c>
      <c r="J42" s="9">
        <v>728495</v>
      </c>
      <c r="K42" s="27">
        <v>725453</v>
      </c>
      <c r="L42" s="27">
        <v>712318</v>
      </c>
      <c r="M42" s="27">
        <v>692007</v>
      </c>
      <c r="N42" s="99">
        <v>646614</v>
      </c>
      <c r="O42" s="28">
        <f>((N42/M42)-1)</f>
        <v>-0.06559615726430512</v>
      </c>
    </row>
    <row r="43" spans="1:15" ht="15.75" customHeight="1">
      <c r="A43" s="11" t="s">
        <v>2</v>
      </c>
      <c r="B43" s="16">
        <v>439</v>
      </c>
      <c r="C43" s="16">
        <v>434</v>
      </c>
      <c r="D43" s="16">
        <v>469</v>
      </c>
      <c r="E43" s="16">
        <v>474</v>
      </c>
      <c r="F43" s="16">
        <v>492</v>
      </c>
      <c r="G43" s="16">
        <v>476</v>
      </c>
      <c r="H43" s="16">
        <v>0</v>
      </c>
      <c r="I43" s="16">
        <v>477</v>
      </c>
      <c r="J43" s="16">
        <v>491</v>
      </c>
      <c r="K43" s="17">
        <v>521</v>
      </c>
      <c r="L43" s="17">
        <v>494</v>
      </c>
      <c r="M43" s="17">
        <v>461</v>
      </c>
      <c r="N43" s="100">
        <v>474</v>
      </c>
      <c r="O43" s="29">
        <f>((N43/M43)-1)</f>
        <v>0.02819956616052055</v>
      </c>
    </row>
    <row r="44" spans="1:15" ht="15.75" customHeight="1">
      <c r="A44" s="11" t="s">
        <v>3</v>
      </c>
      <c r="B44" s="16">
        <v>25368</v>
      </c>
      <c r="C44" s="16">
        <v>25726</v>
      </c>
      <c r="D44" s="16">
        <v>24606</v>
      </c>
      <c r="E44" s="16">
        <v>24381</v>
      </c>
      <c r="F44" s="16">
        <v>24500</v>
      </c>
      <c r="G44" s="16">
        <v>24553</v>
      </c>
      <c r="H44" s="16">
        <v>25320</v>
      </c>
      <c r="I44" s="16">
        <v>23215</v>
      </c>
      <c r="J44" s="16">
        <v>22729</v>
      </c>
      <c r="K44" s="17">
        <v>20838</v>
      </c>
      <c r="L44" s="17">
        <v>19456</v>
      </c>
      <c r="M44" s="17">
        <v>18127</v>
      </c>
      <c r="N44" s="100">
        <v>16834</v>
      </c>
      <c r="O44" s="29">
        <f>((N44/M44)-1)</f>
        <v>-0.07133006013129584</v>
      </c>
    </row>
    <row r="45" spans="1:15" ht="15.75" customHeight="1">
      <c r="A45" s="11" t="s">
        <v>4</v>
      </c>
      <c r="B45" s="16">
        <v>61863</v>
      </c>
      <c r="C45" s="16">
        <v>63623</v>
      </c>
      <c r="D45" s="16">
        <v>64422</v>
      </c>
      <c r="E45" s="16">
        <v>65574</v>
      </c>
      <c r="F45" s="16">
        <v>66538</v>
      </c>
      <c r="G45" s="16">
        <v>66835</v>
      </c>
      <c r="H45" s="16">
        <v>66623</v>
      </c>
      <c r="I45" s="16">
        <v>61243</v>
      </c>
      <c r="J45" s="16">
        <v>68563</v>
      </c>
      <c r="K45" s="17">
        <v>71946</v>
      </c>
      <c r="L45" s="17">
        <v>73923</v>
      </c>
      <c r="M45" s="17">
        <v>77951</v>
      </c>
      <c r="N45" s="100">
        <v>76584</v>
      </c>
      <c r="O45" s="12">
        <f>((N45/M45)-1)</f>
        <v>-0.017536657643904552</v>
      </c>
    </row>
    <row r="46" spans="1:15" ht="15.75" customHeight="1" thickBot="1">
      <c r="A46" s="13" t="s">
        <v>5</v>
      </c>
      <c r="B46" s="37">
        <v>785562</v>
      </c>
      <c r="C46" s="37">
        <v>790998</v>
      </c>
      <c r="D46" s="38">
        <f aca="true" t="shared" si="8" ref="D46:N46">SUM(D42:D45)</f>
        <v>802059</v>
      </c>
      <c r="E46" s="38">
        <f t="shared" si="8"/>
        <v>812800</v>
      </c>
      <c r="F46" s="38">
        <f t="shared" si="8"/>
        <v>804919</v>
      </c>
      <c r="G46" s="38">
        <f t="shared" si="8"/>
        <v>795834</v>
      </c>
      <c r="H46" s="38">
        <f t="shared" si="8"/>
        <v>820975</v>
      </c>
      <c r="I46" s="38">
        <f t="shared" si="8"/>
        <v>811215</v>
      </c>
      <c r="J46" s="38">
        <f t="shared" si="8"/>
        <v>820278</v>
      </c>
      <c r="K46" s="38">
        <f t="shared" si="8"/>
        <v>818758</v>
      </c>
      <c r="L46" s="19">
        <f t="shared" si="8"/>
        <v>806191</v>
      </c>
      <c r="M46" s="19">
        <f t="shared" si="8"/>
        <v>788546</v>
      </c>
      <c r="N46" s="19">
        <f t="shared" si="8"/>
        <v>740506</v>
      </c>
      <c r="O46" s="35">
        <f>((N46/M46)-1)</f>
        <v>-0.06092225437704335</v>
      </c>
    </row>
    <row r="47" spans="1:15" ht="14.25" customHeight="1">
      <c r="A47" s="20" t="s">
        <v>6</v>
      </c>
      <c r="B47" s="21"/>
      <c r="C47" s="21"/>
      <c r="D47" s="22"/>
      <c r="E47" s="22"/>
      <c r="F47" s="22"/>
      <c r="G47" s="22"/>
      <c r="H47" s="22"/>
      <c r="I47" s="22"/>
      <c r="J47" s="22"/>
      <c r="K47" s="22"/>
      <c r="L47" s="23"/>
      <c r="M47" s="24"/>
      <c r="N47" s="24"/>
      <c r="O47" s="22"/>
    </row>
    <row r="48" spans="1:15" ht="14.25" customHeight="1">
      <c r="A48" s="22"/>
      <c r="B48" s="36"/>
      <c r="C48" s="36"/>
      <c r="D48" s="22"/>
      <c r="E48" s="22"/>
      <c r="F48" s="22"/>
      <c r="G48" s="22"/>
      <c r="H48" s="22"/>
      <c r="I48" s="22"/>
      <c r="J48" s="22"/>
      <c r="K48" s="22"/>
      <c r="L48" s="23"/>
      <c r="M48" s="24"/>
      <c r="N48" s="24"/>
      <c r="O48" s="22"/>
    </row>
    <row r="49" spans="1:15" ht="20.25" customHeight="1" thickBot="1">
      <c r="A49" s="103" t="s">
        <v>37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1:15" ht="27" thickBot="1" thickTop="1">
      <c r="A50" s="39" t="s">
        <v>0</v>
      </c>
      <c r="B50" s="31">
        <v>2000</v>
      </c>
      <c r="C50" s="31">
        <v>2001</v>
      </c>
      <c r="D50" s="31">
        <v>2002</v>
      </c>
      <c r="E50" s="31">
        <v>2003</v>
      </c>
      <c r="F50" s="31">
        <v>2004</v>
      </c>
      <c r="G50" s="31">
        <v>2005</v>
      </c>
      <c r="H50" s="32">
        <v>2006</v>
      </c>
      <c r="I50" s="32">
        <v>2007</v>
      </c>
      <c r="J50" s="32">
        <v>2008</v>
      </c>
      <c r="K50" s="32">
        <v>2009</v>
      </c>
      <c r="L50" s="32">
        <v>2010</v>
      </c>
      <c r="M50" s="32">
        <v>2011</v>
      </c>
      <c r="N50" s="92">
        <v>2012</v>
      </c>
      <c r="O50" s="33" t="s">
        <v>21</v>
      </c>
    </row>
    <row r="51" spans="1:15" ht="15.75" customHeight="1" thickTop="1">
      <c r="A51" s="8" t="s">
        <v>1</v>
      </c>
      <c r="B51" s="40">
        <v>787308</v>
      </c>
      <c r="C51" s="41">
        <v>779622</v>
      </c>
      <c r="D51" s="42">
        <v>760690</v>
      </c>
      <c r="E51" s="42">
        <v>766435</v>
      </c>
      <c r="F51" s="42">
        <v>754278</v>
      </c>
      <c r="G51" s="42">
        <v>741430</v>
      </c>
      <c r="H51" s="42">
        <v>760016</v>
      </c>
      <c r="I51" s="42">
        <v>752679</v>
      </c>
      <c r="J51" s="42">
        <v>752717</v>
      </c>
      <c r="K51" s="42">
        <v>744913</v>
      </c>
      <c r="L51" s="27">
        <v>725147</v>
      </c>
      <c r="M51" s="27">
        <v>699653</v>
      </c>
      <c r="N51" s="27">
        <v>651654</v>
      </c>
      <c r="O51" s="28">
        <f>((N51/M51)-1)</f>
        <v>-0.06860400798681632</v>
      </c>
    </row>
    <row r="52" spans="1:15" ht="15.75" customHeight="1">
      <c r="A52" s="8" t="s">
        <v>2</v>
      </c>
      <c r="B52" s="42">
        <v>439</v>
      </c>
      <c r="C52" s="42">
        <v>434</v>
      </c>
      <c r="D52" s="42">
        <v>469</v>
      </c>
      <c r="E52" s="42">
        <v>474</v>
      </c>
      <c r="F52" s="42">
        <v>492</v>
      </c>
      <c r="G52" s="42">
        <v>476</v>
      </c>
      <c r="H52" s="16">
        <v>0</v>
      </c>
      <c r="I52" s="42">
        <v>477</v>
      </c>
      <c r="J52" s="42">
        <v>491</v>
      </c>
      <c r="K52" s="42">
        <v>521</v>
      </c>
      <c r="L52" s="17">
        <v>494</v>
      </c>
      <c r="M52" s="17">
        <v>461</v>
      </c>
      <c r="N52" s="17">
        <v>474</v>
      </c>
      <c r="O52" s="29">
        <f>((N52/M52)-1)</f>
        <v>0.02819956616052055</v>
      </c>
    </row>
    <row r="53" spans="1:15" ht="15.75" customHeight="1">
      <c r="A53" s="8" t="s">
        <v>3</v>
      </c>
      <c r="B53" s="42">
        <v>775183</v>
      </c>
      <c r="C53" s="42">
        <v>780255</v>
      </c>
      <c r="D53" s="42">
        <v>802320</v>
      </c>
      <c r="E53" s="42">
        <v>798977</v>
      </c>
      <c r="F53" s="42">
        <v>792919</v>
      </c>
      <c r="G53" s="42">
        <v>773843</v>
      </c>
      <c r="H53" s="42">
        <v>761278</v>
      </c>
      <c r="I53" s="42">
        <v>784131</v>
      </c>
      <c r="J53" s="42">
        <v>783692</v>
      </c>
      <c r="K53" s="42">
        <v>769073</v>
      </c>
      <c r="L53" s="17">
        <v>746268</v>
      </c>
      <c r="M53" s="17">
        <v>705548</v>
      </c>
      <c r="N53" s="17">
        <v>708566</v>
      </c>
      <c r="O53" s="29">
        <f>((N53/M53)-1)</f>
        <v>0.004277526121539532</v>
      </c>
    </row>
    <row r="54" spans="1:15" ht="15.75" customHeight="1">
      <c r="A54" s="8" t="s">
        <v>4</v>
      </c>
      <c r="B54" s="42">
        <v>129718</v>
      </c>
      <c r="C54" s="42">
        <v>130820</v>
      </c>
      <c r="D54" s="42">
        <v>130098</v>
      </c>
      <c r="E54" s="42">
        <v>132745</v>
      </c>
      <c r="F54" s="42">
        <v>136225</v>
      </c>
      <c r="G54" s="42">
        <v>137780</v>
      </c>
      <c r="H54" s="42">
        <v>138609</v>
      </c>
      <c r="I54" s="42">
        <v>140516</v>
      </c>
      <c r="J54" s="42">
        <v>153952</v>
      </c>
      <c r="K54" s="42">
        <v>162621</v>
      </c>
      <c r="L54" s="17">
        <v>167757</v>
      </c>
      <c r="M54" s="17">
        <v>175577</v>
      </c>
      <c r="N54" s="17">
        <v>181042</v>
      </c>
      <c r="O54" s="12">
        <f>((N54/M54)-1)</f>
        <v>0.03112594474219299</v>
      </c>
    </row>
    <row r="55" spans="1:15" ht="15.75" customHeight="1" thickBot="1">
      <c r="A55" s="13" t="s">
        <v>5</v>
      </c>
      <c r="B55" s="43">
        <v>1692648</v>
      </c>
      <c r="C55" s="43">
        <v>1691131</v>
      </c>
      <c r="D55" s="18">
        <f aca="true" t="shared" si="9" ref="D55:N55">SUM(D51:D54)</f>
        <v>1693577</v>
      </c>
      <c r="E55" s="18">
        <f t="shared" si="9"/>
        <v>1698631</v>
      </c>
      <c r="F55" s="18">
        <f t="shared" si="9"/>
        <v>1683914</v>
      </c>
      <c r="G55" s="18">
        <f t="shared" si="9"/>
        <v>1653529</v>
      </c>
      <c r="H55" s="18">
        <f t="shared" si="9"/>
        <v>1659903</v>
      </c>
      <c r="I55" s="18">
        <f t="shared" si="9"/>
        <v>1677803</v>
      </c>
      <c r="J55" s="18">
        <f t="shared" si="9"/>
        <v>1690852</v>
      </c>
      <c r="K55" s="18">
        <f t="shared" si="9"/>
        <v>1677128</v>
      </c>
      <c r="L55" s="19">
        <f t="shared" si="9"/>
        <v>1639666</v>
      </c>
      <c r="M55" s="44">
        <f t="shared" si="9"/>
        <v>1581239</v>
      </c>
      <c r="N55" s="44">
        <f t="shared" si="9"/>
        <v>1541736</v>
      </c>
      <c r="O55" s="35">
        <f>((N55/M55)-1)</f>
        <v>-0.02498230817732172</v>
      </c>
    </row>
    <row r="56" spans="1:15" ht="12.75">
      <c r="A56" s="20" t="s">
        <v>6</v>
      </c>
      <c r="B56" s="21"/>
      <c r="C56" s="21"/>
      <c r="D56" s="22"/>
      <c r="E56" s="22"/>
      <c r="F56" s="22"/>
      <c r="G56" s="22"/>
      <c r="H56" s="22"/>
      <c r="I56" s="22"/>
      <c r="J56" s="22"/>
      <c r="K56" s="22"/>
      <c r="L56" s="23"/>
      <c r="M56" s="24"/>
      <c r="N56" s="24"/>
      <c r="O56" s="22"/>
    </row>
    <row r="57" spans="1:15" ht="14.2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3"/>
      <c r="M57" s="24"/>
      <c r="N57" s="24"/>
      <c r="O57" s="22"/>
    </row>
    <row r="58" spans="1:15" ht="20.25" customHeight="1" thickBot="1">
      <c r="A58" s="109" t="s">
        <v>41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</row>
    <row r="59" spans="1:15" ht="27" thickBot="1" thickTop="1">
      <c r="A59" s="45" t="s">
        <v>0</v>
      </c>
      <c r="B59" s="46">
        <v>2000</v>
      </c>
      <c r="C59" s="46">
        <v>2001</v>
      </c>
      <c r="D59" s="46">
        <v>2002</v>
      </c>
      <c r="E59" s="46">
        <v>2003</v>
      </c>
      <c r="F59" s="46">
        <v>2004</v>
      </c>
      <c r="G59" s="46">
        <v>2005</v>
      </c>
      <c r="H59" s="47">
        <v>2006</v>
      </c>
      <c r="I59" s="47">
        <v>2007</v>
      </c>
      <c r="J59" s="47">
        <v>2008</v>
      </c>
      <c r="K59" s="47">
        <v>2009</v>
      </c>
      <c r="L59" s="47">
        <v>2010</v>
      </c>
      <c r="M59" s="47">
        <v>2011</v>
      </c>
      <c r="N59" s="93">
        <v>2012</v>
      </c>
      <c r="O59" s="98" t="s">
        <v>21</v>
      </c>
    </row>
    <row r="60" spans="1:15" ht="15.75" customHeight="1" thickTop="1">
      <c r="A60" s="8" t="s">
        <v>1</v>
      </c>
      <c r="B60" s="9">
        <v>433151</v>
      </c>
      <c r="C60" s="9">
        <v>417382</v>
      </c>
      <c r="D60" s="9">
        <v>407751</v>
      </c>
      <c r="E60" s="9">
        <v>410504</v>
      </c>
      <c r="F60" s="9">
        <v>410174</v>
      </c>
      <c r="G60" s="9">
        <v>409489</v>
      </c>
      <c r="H60" s="9">
        <v>418495</v>
      </c>
      <c r="I60" s="9">
        <v>417566</v>
      </c>
      <c r="J60" s="9">
        <v>417591</v>
      </c>
      <c r="K60" s="9">
        <v>418117</v>
      </c>
      <c r="L60" s="27">
        <v>420049</v>
      </c>
      <c r="M60" s="27">
        <v>416654</v>
      </c>
      <c r="N60" s="27">
        <v>416299</v>
      </c>
      <c r="O60" s="28">
        <f>((N60/M60)-1)</f>
        <v>-0.0008520259015873943</v>
      </c>
    </row>
    <row r="61" spans="1:15" ht="15.75" customHeight="1">
      <c r="A61" s="11" t="s">
        <v>2</v>
      </c>
      <c r="B61" s="16">
        <v>7775</v>
      </c>
      <c r="C61" s="16">
        <v>4831</v>
      </c>
      <c r="D61" s="16">
        <v>4621</v>
      </c>
      <c r="E61" s="16">
        <v>3217</v>
      </c>
      <c r="F61" s="16">
        <v>2626</v>
      </c>
      <c r="G61" s="16">
        <v>2826</v>
      </c>
      <c r="H61" s="16">
        <v>2020</v>
      </c>
      <c r="I61" s="16">
        <v>2191</v>
      </c>
      <c r="J61" s="16">
        <v>3112</v>
      </c>
      <c r="K61" s="16">
        <v>3560</v>
      </c>
      <c r="L61" s="17">
        <v>3578</v>
      </c>
      <c r="M61" s="17">
        <v>3985</v>
      </c>
      <c r="N61" s="17">
        <v>4221</v>
      </c>
      <c r="O61" s="12">
        <f>((N61/M61)-1)</f>
        <v>0.05922208281053942</v>
      </c>
    </row>
    <row r="62" spans="1:15" ht="15.75" customHeight="1">
      <c r="A62" s="11" t="s">
        <v>3</v>
      </c>
      <c r="B62" s="16">
        <v>102</v>
      </c>
      <c r="C62" s="16">
        <v>0</v>
      </c>
      <c r="D62" s="16">
        <v>0</v>
      </c>
      <c r="E62" s="16">
        <v>0</v>
      </c>
      <c r="F62" s="16">
        <v>27</v>
      </c>
      <c r="G62" s="16">
        <v>44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</row>
    <row r="63" spans="1:15" ht="15.75" customHeight="1">
      <c r="A63" s="11" t="s">
        <v>4</v>
      </c>
      <c r="B63" s="16">
        <v>50067</v>
      </c>
      <c r="C63" s="16">
        <v>50150</v>
      </c>
      <c r="D63" s="16">
        <v>50362</v>
      </c>
      <c r="E63" s="16">
        <v>54175</v>
      </c>
      <c r="F63" s="16">
        <v>54903</v>
      </c>
      <c r="G63" s="16">
        <v>55849</v>
      </c>
      <c r="H63" s="16">
        <v>60012</v>
      </c>
      <c r="I63" s="16">
        <v>49337</v>
      </c>
      <c r="J63" s="16">
        <v>51541</v>
      </c>
      <c r="K63" s="16">
        <v>52437</v>
      </c>
      <c r="L63" s="17">
        <v>55790</v>
      </c>
      <c r="M63" s="17">
        <v>61207</v>
      </c>
      <c r="N63" s="17">
        <v>64087</v>
      </c>
      <c r="O63" s="12">
        <f>((N63/M63)-1)</f>
        <v>0.04705344159981695</v>
      </c>
    </row>
    <row r="64" spans="1:15" ht="15.75" customHeight="1" thickBot="1">
      <c r="A64" s="13" t="s">
        <v>5</v>
      </c>
      <c r="B64" s="18">
        <v>491095</v>
      </c>
      <c r="C64" s="18">
        <v>472363</v>
      </c>
      <c r="D64" s="18">
        <f aca="true" t="shared" si="10" ref="D64:N64">SUM(D60:D63)</f>
        <v>462734</v>
      </c>
      <c r="E64" s="18">
        <f t="shared" si="10"/>
        <v>467896</v>
      </c>
      <c r="F64" s="18">
        <f t="shared" si="10"/>
        <v>467730</v>
      </c>
      <c r="G64" s="18">
        <f t="shared" si="10"/>
        <v>468208</v>
      </c>
      <c r="H64" s="18">
        <f t="shared" si="10"/>
        <v>480527</v>
      </c>
      <c r="I64" s="18">
        <f t="shared" si="10"/>
        <v>469094</v>
      </c>
      <c r="J64" s="18">
        <f t="shared" si="10"/>
        <v>472244</v>
      </c>
      <c r="K64" s="18">
        <f t="shared" si="10"/>
        <v>474114</v>
      </c>
      <c r="L64" s="19">
        <f t="shared" si="10"/>
        <v>479417</v>
      </c>
      <c r="M64" s="19">
        <f t="shared" si="10"/>
        <v>481846</v>
      </c>
      <c r="N64" s="19">
        <f t="shared" si="10"/>
        <v>484607</v>
      </c>
      <c r="O64" s="15">
        <f>((N64/M64)-1)</f>
        <v>0.005730046529389021</v>
      </c>
    </row>
    <row r="65" spans="1:15" ht="12.75">
      <c r="A65" s="20" t="s">
        <v>6</v>
      </c>
      <c r="B65" s="21"/>
      <c r="C65" s="21"/>
      <c r="D65" s="22"/>
      <c r="E65" s="22"/>
      <c r="F65" s="22"/>
      <c r="G65" s="22"/>
      <c r="H65" s="22"/>
      <c r="I65" s="22"/>
      <c r="J65" s="22"/>
      <c r="K65" s="22"/>
      <c r="L65" s="23"/>
      <c r="M65" s="24"/>
      <c r="N65" s="24"/>
      <c r="O65" s="22"/>
    </row>
    <row r="66" spans="1:15" ht="14.2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3"/>
      <c r="M66" s="24"/>
      <c r="N66" s="24"/>
      <c r="O66" s="22"/>
    </row>
    <row r="67" spans="1:15" ht="20.25" customHeight="1" thickBot="1">
      <c r="A67" s="103" t="s">
        <v>7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1:15" ht="27" thickBot="1" thickTop="1">
      <c r="A68" s="45" t="s">
        <v>0</v>
      </c>
      <c r="B68" s="46">
        <v>2000</v>
      </c>
      <c r="C68" s="46">
        <v>2001</v>
      </c>
      <c r="D68" s="46">
        <v>2002</v>
      </c>
      <c r="E68" s="46">
        <v>2003</v>
      </c>
      <c r="F68" s="46">
        <v>2004</v>
      </c>
      <c r="G68" s="46">
        <v>2005</v>
      </c>
      <c r="H68" s="47">
        <v>2006</v>
      </c>
      <c r="I68" s="47">
        <v>2007</v>
      </c>
      <c r="J68" s="47">
        <v>2008</v>
      </c>
      <c r="K68" s="47">
        <v>2009</v>
      </c>
      <c r="L68" s="47">
        <v>2010</v>
      </c>
      <c r="M68" s="47">
        <v>2011</v>
      </c>
      <c r="N68" s="93">
        <v>2012</v>
      </c>
      <c r="O68" s="98" t="s">
        <v>21</v>
      </c>
    </row>
    <row r="69" spans="1:15" ht="15.75" customHeight="1" thickTop="1">
      <c r="A69" s="8" t="s">
        <v>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42">
        <v>10248</v>
      </c>
      <c r="H69" s="42">
        <v>13924</v>
      </c>
      <c r="I69" s="42">
        <v>17064</v>
      </c>
      <c r="J69" s="42">
        <v>19937</v>
      </c>
      <c r="K69" s="27">
        <v>21247</v>
      </c>
      <c r="L69" s="27">
        <v>24767</v>
      </c>
      <c r="M69" s="27">
        <v>26955</v>
      </c>
      <c r="N69" s="27">
        <v>28127</v>
      </c>
      <c r="O69" s="48">
        <f>((N69/M69)-1)</f>
        <v>0.04347987386384711</v>
      </c>
    </row>
    <row r="70" spans="1:15" ht="15.75" customHeight="1">
      <c r="A70" s="8" t="s">
        <v>2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42">
        <v>115</v>
      </c>
      <c r="H70" s="42">
        <v>516</v>
      </c>
      <c r="I70" s="42">
        <v>1095</v>
      </c>
      <c r="J70" s="42">
        <v>2337</v>
      </c>
      <c r="K70" s="17">
        <v>2943</v>
      </c>
      <c r="L70" s="17">
        <v>3013</v>
      </c>
      <c r="M70" s="17">
        <v>3522</v>
      </c>
      <c r="N70" s="17">
        <v>3809</v>
      </c>
      <c r="O70" s="12">
        <f>((N70/M70)-1)</f>
        <v>0.08148779102782511</v>
      </c>
    </row>
    <row r="71" spans="1:15" ht="15.75" customHeight="1">
      <c r="A71" s="8" t="s">
        <v>3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</row>
    <row r="72" spans="1:15" ht="15.75" customHeight="1">
      <c r="A72" s="8" t="s">
        <v>4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326</v>
      </c>
      <c r="H72" s="16">
        <v>432</v>
      </c>
      <c r="I72" s="16">
        <v>115</v>
      </c>
      <c r="J72" s="16">
        <v>168</v>
      </c>
      <c r="K72" s="17">
        <v>242</v>
      </c>
      <c r="L72" s="17">
        <v>460</v>
      </c>
      <c r="M72" s="17">
        <v>606</v>
      </c>
      <c r="N72" s="17">
        <v>813</v>
      </c>
      <c r="O72" s="12">
        <f>((N72/M72)-1)</f>
        <v>0.34158415841584167</v>
      </c>
    </row>
    <row r="73" spans="1:15" ht="15.75" customHeight="1" thickBot="1">
      <c r="A73" s="13" t="s">
        <v>5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38">
        <f aca="true" t="shared" si="11" ref="G73:N73">SUM(G69:G72)</f>
        <v>10689</v>
      </c>
      <c r="H73" s="38">
        <f t="shared" si="11"/>
        <v>14872</v>
      </c>
      <c r="I73" s="38">
        <f t="shared" si="11"/>
        <v>18274</v>
      </c>
      <c r="J73" s="38">
        <f t="shared" si="11"/>
        <v>22442</v>
      </c>
      <c r="K73" s="38">
        <f t="shared" si="11"/>
        <v>24432</v>
      </c>
      <c r="L73" s="19">
        <f t="shared" si="11"/>
        <v>28240</v>
      </c>
      <c r="M73" s="19">
        <f t="shared" si="11"/>
        <v>31083</v>
      </c>
      <c r="N73" s="19">
        <f t="shared" si="11"/>
        <v>32749</v>
      </c>
      <c r="O73" s="15">
        <f>((N73/M73)-1)</f>
        <v>0.05359843000997322</v>
      </c>
    </row>
    <row r="74" spans="1:15" ht="12.75">
      <c r="A74" s="49" t="s">
        <v>8</v>
      </c>
      <c r="B74" s="50"/>
      <c r="C74" s="50"/>
      <c r="D74" s="22"/>
      <c r="E74" s="22"/>
      <c r="F74" s="22"/>
      <c r="G74" s="22"/>
      <c r="H74" s="22"/>
      <c r="I74" s="22"/>
      <c r="J74" s="22"/>
      <c r="K74" s="22"/>
      <c r="L74" s="23"/>
      <c r="M74" s="24"/>
      <c r="N74" s="24"/>
      <c r="O74" s="22"/>
    </row>
    <row r="75" spans="1:15" ht="12.75">
      <c r="A75" s="20" t="s">
        <v>6</v>
      </c>
      <c r="B75" s="21"/>
      <c r="C75" s="21"/>
      <c r="D75" s="22"/>
      <c r="E75" s="22"/>
      <c r="F75" s="22"/>
      <c r="G75" s="22"/>
      <c r="H75" s="22"/>
      <c r="I75" s="22"/>
      <c r="J75" s="22"/>
      <c r="K75" s="22"/>
      <c r="L75" s="23"/>
      <c r="M75" s="24"/>
      <c r="N75" s="24"/>
      <c r="O75" s="22"/>
    </row>
    <row r="76" spans="1:15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3"/>
      <c r="M76" s="24"/>
      <c r="N76" s="24"/>
      <c r="O76" s="22"/>
    </row>
    <row r="77" spans="1:15" ht="20.25" customHeight="1" thickBot="1">
      <c r="A77" s="103" t="s">
        <v>42</v>
      </c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1:15" ht="27" thickBot="1" thickTop="1">
      <c r="A78" s="51" t="s">
        <v>0</v>
      </c>
      <c r="B78" s="52">
        <v>2000</v>
      </c>
      <c r="C78" s="52">
        <v>2001</v>
      </c>
      <c r="D78" s="52">
        <v>2002</v>
      </c>
      <c r="E78" s="52">
        <v>2003</v>
      </c>
      <c r="F78" s="52">
        <v>2004</v>
      </c>
      <c r="G78" s="52">
        <v>2005</v>
      </c>
      <c r="H78" s="53">
        <v>2006</v>
      </c>
      <c r="I78" s="53">
        <v>2007</v>
      </c>
      <c r="J78" s="53">
        <v>2008</v>
      </c>
      <c r="K78" s="53">
        <v>2009</v>
      </c>
      <c r="L78" s="53">
        <v>2010</v>
      </c>
      <c r="M78" s="53">
        <v>2011</v>
      </c>
      <c r="N78" s="94">
        <v>2012</v>
      </c>
      <c r="O78" s="54" t="s">
        <v>22</v>
      </c>
    </row>
    <row r="79" spans="1:15" ht="15.75" customHeight="1" thickTop="1">
      <c r="A79" s="8" t="s">
        <v>1</v>
      </c>
      <c r="B79" s="16">
        <v>0</v>
      </c>
      <c r="C79" s="9">
        <v>3751</v>
      </c>
      <c r="D79" s="9">
        <v>4710</v>
      </c>
      <c r="E79" s="9">
        <v>8345</v>
      </c>
      <c r="F79" s="9">
        <v>18480</v>
      </c>
      <c r="G79" s="9">
        <v>26223</v>
      </c>
      <c r="H79" s="9">
        <v>28069</v>
      </c>
      <c r="I79" s="9">
        <v>25038</v>
      </c>
      <c r="J79" s="9">
        <v>23214</v>
      </c>
      <c r="K79" s="9">
        <v>21677</v>
      </c>
      <c r="L79" s="27">
        <v>29135</v>
      </c>
      <c r="M79" s="27">
        <v>31969</v>
      </c>
      <c r="N79" s="27">
        <v>30839</v>
      </c>
      <c r="O79" s="48">
        <f>((N79/M79)-1)</f>
        <v>-0.03534674215646405</v>
      </c>
    </row>
    <row r="80" spans="1:15" ht="15.75" customHeight="1">
      <c r="A80" s="11" t="s">
        <v>2</v>
      </c>
      <c r="B80" s="16">
        <v>0</v>
      </c>
      <c r="C80" s="16">
        <v>1058</v>
      </c>
      <c r="D80" s="16">
        <v>571</v>
      </c>
      <c r="E80" s="16">
        <v>742</v>
      </c>
      <c r="F80" s="16">
        <v>1431</v>
      </c>
      <c r="G80" s="16">
        <v>2543</v>
      </c>
      <c r="H80" s="16">
        <v>2883</v>
      </c>
      <c r="I80" s="16">
        <v>458</v>
      </c>
      <c r="J80" s="16">
        <v>3391</v>
      </c>
      <c r="K80" s="16">
        <v>9267</v>
      </c>
      <c r="L80" s="17">
        <v>7325</v>
      </c>
      <c r="M80" s="17">
        <v>3181</v>
      </c>
      <c r="N80" s="17">
        <v>3478</v>
      </c>
      <c r="O80" s="29">
        <f>((N80/M80)-1)</f>
        <v>0.09336686576548248</v>
      </c>
    </row>
    <row r="81" spans="1:15" ht="15.75" customHeight="1">
      <c r="A81" s="11" t="s">
        <v>3</v>
      </c>
      <c r="B81" s="16">
        <v>0</v>
      </c>
      <c r="C81" s="16">
        <v>261</v>
      </c>
      <c r="D81" s="16">
        <v>337</v>
      </c>
      <c r="E81" s="16">
        <v>262</v>
      </c>
      <c r="F81" s="16">
        <v>114</v>
      </c>
      <c r="G81" s="16">
        <v>106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</row>
    <row r="82" spans="1:15" ht="15.75" customHeight="1">
      <c r="A82" s="11" t="s">
        <v>4</v>
      </c>
      <c r="B82" s="16">
        <v>0</v>
      </c>
      <c r="C82" s="16">
        <v>5713</v>
      </c>
      <c r="D82" s="16">
        <v>7805</v>
      </c>
      <c r="E82" s="16">
        <v>8941</v>
      </c>
      <c r="F82" s="16">
        <v>12778</v>
      </c>
      <c r="G82" s="16">
        <v>15297</v>
      </c>
      <c r="H82" s="16">
        <v>17078</v>
      </c>
      <c r="I82" s="16">
        <v>16271</v>
      </c>
      <c r="J82" s="16">
        <v>18117</v>
      </c>
      <c r="K82" s="16">
        <v>21196</v>
      </c>
      <c r="L82" s="17">
        <v>20829</v>
      </c>
      <c r="M82" s="17">
        <v>20330</v>
      </c>
      <c r="N82" s="17">
        <v>20257</v>
      </c>
      <c r="O82" s="29">
        <f>((N82/M82)-1)</f>
        <v>-0.0035907525823906106</v>
      </c>
    </row>
    <row r="83" spans="1:15" ht="15.75" customHeight="1" thickBot="1">
      <c r="A83" s="13" t="s">
        <v>5</v>
      </c>
      <c r="B83" s="14">
        <v>0</v>
      </c>
      <c r="C83" s="18">
        <v>10783</v>
      </c>
      <c r="D83" s="18">
        <f aca="true" t="shared" si="12" ref="D83:N83">SUM(D79:D82)</f>
        <v>13423</v>
      </c>
      <c r="E83" s="18">
        <f t="shared" si="12"/>
        <v>18290</v>
      </c>
      <c r="F83" s="18">
        <f t="shared" si="12"/>
        <v>32803</v>
      </c>
      <c r="G83" s="18">
        <f t="shared" si="12"/>
        <v>44169</v>
      </c>
      <c r="H83" s="18">
        <f t="shared" si="12"/>
        <v>48030</v>
      </c>
      <c r="I83" s="18">
        <f t="shared" si="12"/>
        <v>41767</v>
      </c>
      <c r="J83" s="18">
        <f t="shared" si="12"/>
        <v>44722</v>
      </c>
      <c r="K83" s="18">
        <f t="shared" si="12"/>
        <v>52140</v>
      </c>
      <c r="L83" s="19">
        <f t="shared" si="12"/>
        <v>57289</v>
      </c>
      <c r="M83" s="19">
        <f t="shared" si="12"/>
        <v>55480</v>
      </c>
      <c r="N83" s="19">
        <f t="shared" si="12"/>
        <v>54574</v>
      </c>
      <c r="O83" s="35">
        <f>((N83/M83)-1)</f>
        <v>-0.016330209084354674</v>
      </c>
    </row>
    <row r="84" spans="1:15" ht="12.75" customHeight="1">
      <c r="A84" s="20" t="s">
        <v>6</v>
      </c>
      <c r="B84" s="21"/>
      <c r="C84" s="21"/>
      <c r="D84" s="22"/>
      <c r="E84" s="22"/>
      <c r="F84" s="22"/>
      <c r="G84" s="22"/>
      <c r="H84" s="22"/>
      <c r="I84" s="22"/>
      <c r="J84" s="22"/>
      <c r="K84" s="22"/>
      <c r="L84" s="23"/>
      <c r="M84" s="24"/>
      <c r="N84" s="24"/>
      <c r="O84" s="22"/>
    </row>
    <row r="85" spans="1:15" ht="14.25" customHeight="1">
      <c r="A85" s="55"/>
      <c r="B85" s="55"/>
      <c r="C85" s="55"/>
      <c r="D85" s="22"/>
      <c r="E85" s="22"/>
      <c r="F85" s="22"/>
      <c r="G85" s="22"/>
      <c r="H85" s="22"/>
      <c r="I85" s="22"/>
      <c r="J85" s="22"/>
      <c r="K85" s="22"/>
      <c r="L85" s="23"/>
      <c r="M85" s="24"/>
      <c r="N85" s="24"/>
      <c r="O85" s="22"/>
    </row>
    <row r="86" spans="1:15" ht="20.25" customHeight="1" thickBot="1">
      <c r="A86" s="109" t="s">
        <v>43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</row>
    <row r="87" spans="1:15" ht="27" thickBot="1" thickTop="1">
      <c r="A87" s="56" t="s">
        <v>0</v>
      </c>
      <c r="B87" s="57" t="s">
        <v>9</v>
      </c>
      <c r="C87" s="57" t="s">
        <v>10</v>
      </c>
      <c r="D87" s="57" t="s">
        <v>11</v>
      </c>
      <c r="E87" s="57" t="s">
        <v>12</v>
      </c>
      <c r="F87" s="57">
        <v>2004</v>
      </c>
      <c r="G87" s="57">
        <v>2005</v>
      </c>
      <c r="H87" s="58">
        <v>2006</v>
      </c>
      <c r="I87" s="58">
        <v>2007</v>
      </c>
      <c r="J87" s="58" t="s">
        <v>26</v>
      </c>
      <c r="K87" s="58" t="s">
        <v>27</v>
      </c>
      <c r="L87" s="58" t="s">
        <v>28</v>
      </c>
      <c r="M87" s="58" t="s">
        <v>29</v>
      </c>
      <c r="N87" s="58" t="s">
        <v>30</v>
      </c>
      <c r="O87" s="59" t="s">
        <v>23</v>
      </c>
    </row>
    <row r="88" spans="1:15" ht="15.75" customHeight="1" thickTop="1">
      <c r="A88" s="8" t="s">
        <v>1</v>
      </c>
      <c r="B88" s="42">
        <v>149546</v>
      </c>
      <c r="C88" s="42">
        <v>130308</v>
      </c>
      <c r="D88" s="42">
        <v>71171</v>
      </c>
      <c r="E88" s="42">
        <v>73882</v>
      </c>
      <c r="F88" s="42">
        <v>39358</v>
      </c>
      <c r="G88" s="42">
        <v>36263</v>
      </c>
      <c r="H88" s="42">
        <v>64780</v>
      </c>
      <c r="I88" s="42">
        <f>76887</f>
        <v>76887</v>
      </c>
      <c r="J88" s="42">
        <v>71052</v>
      </c>
      <c r="K88" s="27">
        <v>61396</v>
      </c>
      <c r="L88" s="27">
        <v>65913</v>
      </c>
      <c r="M88" s="27">
        <v>59400</v>
      </c>
      <c r="N88" s="27">
        <v>66283</v>
      </c>
      <c r="O88" s="28">
        <f>((N88/M88)-1)</f>
        <v>0.11587542087542091</v>
      </c>
    </row>
    <row r="89" spans="1:15" ht="15.75" customHeight="1">
      <c r="A89" s="8" t="s">
        <v>2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</row>
    <row r="90" spans="1:15" ht="15.75" customHeight="1">
      <c r="A90" s="8" t="s">
        <v>3</v>
      </c>
      <c r="B90" s="42">
        <v>16760</v>
      </c>
      <c r="C90" s="42">
        <v>15805</v>
      </c>
      <c r="D90" s="42">
        <v>34177</v>
      </c>
      <c r="E90" s="42">
        <v>29269</v>
      </c>
      <c r="F90" s="42">
        <v>29886</v>
      </c>
      <c r="G90" s="42">
        <v>22714</v>
      </c>
      <c r="H90" s="42">
        <v>32652</v>
      </c>
      <c r="I90" s="42">
        <f>31919+1070+1866</f>
        <v>34855</v>
      </c>
      <c r="J90" s="42">
        <v>35506</v>
      </c>
      <c r="K90" s="17">
        <v>29549</v>
      </c>
      <c r="L90" s="17">
        <v>26275</v>
      </c>
      <c r="M90" s="17">
        <v>22046</v>
      </c>
      <c r="N90" s="17">
        <v>19094</v>
      </c>
      <c r="O90" s="29">
        <f>((N90/M90)-1)</f>
        <v>-0.13390184160391905</v>
      </c>
    </row>
    <row r="91" spans="1:15" ht="15.75" customHeight="1">
      <c r="A91" s="8" t="s">
        <v>4</v>
      </c>
      <c r="B91" s="9">
        <v>1143</v>
      </c>
      <c r="C91" s="9">
        <v>878</v>
      </c>
      <c r="D91" s="16">
        <v>693</v>
      </c>
      <c r="E91" s="16">
        <v>1122</v>
      </c>
      <c r="F91" s="16">
        <v>995</v>
      </c>
      <c r="G91" s="16">
        <v>1056</v>
      </c>
      <c r="H91" s="16">
        <v>1087</v>
      </c>
      <c r="I91" s="16">
        <f>112+326+489</f>
        <v>927</v>
      </c>
      <c r="J91" s="16">
        <v>1182</v>
      </c>
      <c r="K91" s="17">
        <v>767</v>
      </c>
      <c r="L91" s="17">
        <v>535</v>
      </c>
      <c r="M91" s="17">
        <v>675</v>
      </c>
      <c r="N91" s="17">
        <v>470</v>
      </c>
      <c r="O91" s="12">
        <f>((N91/M91)-1)</f>
        <v>-0.3037037037037037</v>
      </c>
    </row>
    <row r="92" spans="1:15" ht="15.75" customHeight="1" thickBot="1">
      <c r="A92" s="60" t="s">
        <v>5</v>
      </c>
      <c r="B92" s="38">
        <v>167449</v>
      </c>
      <c r="C92" s="38">
        <v>146991</v>
      </c>
      <c r="D92" s="38">
        <f aca="true" t="shared" si="13" ref="D92:N92">SUM(D88:D91)</f>
        <v>106041</v>
      </c>
      <c r="E92" s="38">
        <f t="shared" si="13"/>
        <v>104273</v>
      </c>
      <c r="F92" s="38">
        <f t="shared" si="13"/>
        <v>70239</v>
      </c>
      <c r="G92" s="38">
        <f t="shared" si="13"/>
        <v>60033</v>
      </c>
      <c r="H92" s="38">
        <f t="shared" si="13"/>
        <v>98519</v>
      </c>
      <c r="I92" s="38">
        <f t="shared" si="13"/>
        <v>112669</v>
      </c>
      <c r="J92" s="38">
        <f t="shared" si="13"/>
        <v>107740</v>
      </c>
      <c r="K92" s="19">
        <f t="shared" si="13"/>
        <v>91712</v>
      </c>
      <c r="L92" s="19">
        <f t="shared" si="13"/>
        <v>92723</v>
      </c>
      <c r="M92" s="19">
        <f t="shared" si="13"/>
        <v>82121</v>
      </c>
      <c r="N92" s="19">
        <f t="shared" si="13"/>
        <v>85847</v>
      </c>
      <c r="O92" s="35">
        <f>((N92/M92)-1)</f>
        <v>0.04537207291679346</v>
      </c>
    </row>
    <row r="93" spans="1:15" ht="12.75">
      <c r="A93" s="21" t="s">
        <v>6</v>
      </c>
      <c r="B93" s="21"/>
      <c r="C93" s="21"/>
      <c r="D93" s="22"/>
      <c r="E93" s="22"/>
      <c r="F93" s="22"/>
      <c r="G93" s="22"/>
      <c r="H93" s="22"/>
      <c r="I93" s="22"/>
      <c r="J93" s="22"/>
      <c r="K93" s="22"/>
      <c r="L93" s="23"/>
      <c r="M93" s="24"/>
      <c r="N93" s="24"/>
      <c r="O93" s="22"/>
    </row>
    <row r="94" spans="1:15" ht="14.25" customHeight="1">
      <c r="A94" s="21" t="s">
        <v>13</v>
      </c>
      <c r="B94" s="21"/>
      <c r="C94" s="21"/>
      <c r="D94" s="22"/>
      <c r="E94" s="22"/>
      <c r="F94" s="22"/>
      <c r="G94" s="22"/>
      <c r="H94" s="22"/>
      <c r="I94" s="22"/>
      <c r="J94" s="22"/>
      <c r="K94" s="22"/>
      <c r="L94" s="23"/>
      <c r="M94" s="24"/>
      <c r="N94" s="24"/>
      <c r="O94" s="22"/>
    </row>
    <row r="95" spans="1:246" ht="14.25" customHeight="1">
      <c r="A95" s="21" t="s">
        <v>14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</row>
    <row r="96" spans="1:15" ht="14.25" customHeight="1">
      <c r="A96" s="21" t="s">
        <v>15</v>
      </c>
      <c r="B96" s="21"/>
      <c r="C96" s="21"/>
      <c r="D96" s="22"/>
      <c r="E96" s="22"/>
      <c r="F96" s="22"/>
      <c r="G96" s="22"/>
      <c r="H96" s="22"/>
      <c r="I96" s="22"/>
      <c r="J96" s="22"/>
      <c r="K96" s="22"/>
      <c r="L96" s="23"/>
      <c r="M96" s="24"/>
      <c r="N96" s="24"/>
      <c r="O96" s="22"/>
    </row>
    <row r="97" spans="1:15" ht="14.25" customHeight="1">
      <c r="A97" s="21" t="s">
        <v>31</v>
      </c>
      <c r="B97" s="21"/>
      <c r="C97" s="21"/>
      <c r="D97" s="22"/>
      <c r="E97" s="22"/>
      <c r="F97" s="22"/>
      <c r="G97" s="22"/>
      <c r="H97" s="22"/>
      <c r="I97" s="22"/>
      <c r="J97" s="22"/>
      <c r="K97" s="22"/>
      <c r="L97" s="23"/>
      <c r="M97" s="24"/>
      <c r="N97" s="24"/>
      <c r="O97" s="22"/>
    </row>
    <row r="98" spans="1:15" ht="14.25" customHeight="1">
      <c r="A98" s="21" t="s">
        <v>25</v>
      </c>
      <c r="B98" s="21"/>
      <c r="C98" s="21"/>
      <c r="D98" s="22"/>
      <c r="E98" s="22"/>
      <c r="F98" s="22"/>
      <c r="G98" s="22"/>
      <c r="H98" s="22"/>
      <c r="I98" s="22"/>
      <c r="J98" s="22"/>
      <c r="K98" s="22"/>
      <c r="L98" s="23"/>
      <c r="M98" s="24"/>
      <c r="N98" s="24"/>
      <c r="O98" s="22"/>
    </row>
    <row r="99" spans="1:15" ht="20.25" customHeight="1" thickBot="1">
      <c r="A99" s="109" t="s">
        <v>44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</row>
    <row r="100" spans="1:15" ht="27" thickBot="1" thickTop="1">
      <c r="A100" s="56" t="s">
        <v>0</v>
      </c>
      <c r="B100" s="57">
        <v>2000</v>
      </c>
      <c r="C100" s="57" t="s">
        <v>16</v>
      </c>
      <c r="D100" s="57" t="s">
        <v>11</v>
      </c>
      <c r="E100" s="57" t="s">
        <v>12</v>
      </c>
      <c r="F100" s="57">
        <v>2004</v>
      </c>
      <c r="G100" s="57">
        <v>2005</v>
      </c>
      <c r="H100" s="58">
        <v>2006</v>
      </c>
      <c r="I100" s="58">
        <v>2007</v>
      </c>
      <c r="J100" s="58" t="s">
        <v>26</v>
      </c>
      <c r="K100" s="58" t="s">
        <v>27</v>
      </c>
      <c r="L100" s="58" t="s">
        <v>28</v>
      </c>
      <c r="M100" s="58" t="s">
        <v>29</v>
      </c>
      <c r="N100" s="58" t="s">
        <v>24</v>
      </c>
      <c r="O100" s="59" t="s">
        <v>23</v>
      </c>
    </row>
    <row r="101" spans="1:15" ht="15.75" customHeight="1" thickTop="1">
      <c r="A101" s="8" t="s">
        <v>1</v>
      </c>
      <c r="B101" s="42">
        <v>85555</v>
      </c>
      <c r="C101" s="42">
        <v>84117</v>
      </c>
      <c r="D101" s="9">
        <v>43429</v>
      </c>
      <c r="E101" s="9">
        <v>51038</v>
      </c>
      <c r="F101" s="9">
        <v>32584</v>
      </c>
      <c r="G101" s="9">
        <v>29391</v>
      </c>
      <c r="H101" s="9">
        <v>65466</v>
      </c>
      <c r="I101" s="9">
        <v>80496</v>
      </c>
      <c r="J101" s="9">
        <v>73568</v>
      </c>
      <c r="K101" s="27">
        <v>66623</v>
      </c>
      <c r="L101" s="27">
        <v>70259</v>
      </c>
      <c r="M101" s="27">
        <v>58783</v>
      </c>
      <c r="N101" s="27">
        <v>59353</v>
      </c>
      <c r="O101" s="28">
        <f>((N101/M101)-1)</f>
        <v>0.009696681013218189</v>
      </c>
    </row>
    <row r="102" spans="1:15" ht="15.75" customHeight="1">
      <c r="A102" s="11" t="s">
        <v>2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55</v>
      </c>
      <c r="I102" s="61">
        <v>1</v>
      </c>
      <c r="J102" s="16">
        <v>131</v>
      </c>
      <c r="K102" s="17">
        <v>353</v>
      </c>
      <c r="L102" s="17">
        <v>398</v>
      </c>
      <c r="M102" s="17">
        <v>403</v>
      </c>
      <c r="N102" s="17">
        <v>297</v>
      </c>
      <c r="O102" s="12">
        <f>((N102/M102)-1)</f>
        <v>-0.26302729528535984</v>
      </c>
    </row>
    <row r="103" spans="1:15" ht="15.75" customHeight="1">
      <c r="A103" s="11" t="s">
        <v>3</v>
      </c>
      <c r="B103" s="16">
        <v>0</v>
      </c>
      <c r="C103" s="16">
        <v>0</v>
      </c>
      <c r="D103" s="16">
        <v>0</v>
      </c>
      <c r="E103" s="16">
        <v>0</v>
      </c>
      <c r="F103" s="16">
        <v>55</v>
      </c>
      <c r="G103" s="16">
        <v>0</v>
      </c>
      <c r="H103" s="16">
        <v>57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</row>
    <row r="104" spans="1:15" ht="15.75" customHeight="1">
      <c r="A104" s="11" t="s">
        <v>4</v>
      </c>
      <c r="B104" s="9">
        <v>5128</v>
      </c>
      <c r="C104" s="9">
        <v>5203</v>
      </c>
      <c r="D104" s="16">
        <v>3328</v>
      </c>
      <c r="E104" s="16">
        <v>4734</v>
      </c>
      <c r="F104" s="16">
        <v>3451</v>
      </c>
      <c r="G104" s="16">
        <v>2801</v>
      </c>
      <c r="H104" s="16">
        <v>3825</v>
      </c>
      <c r="I104" s="61">
        <v>2618</v>
      </c>
      <c r="J104" s="16">
        <v>3007</v>
      </c>
      <c r="K104" s="17">
        <v>2296</v>
      </c>
      <c r="L104" s="17">
        <v>2069</v>
      </c>
      <c r="M104" s="17">
        <v>2161</v>
      </c>
      <c r="N104" s="17">
        <v>1222</v>
      </c>
      <c r="O104" s="12">
        <f>((N104/M104)-1)</f>
        <v>-0.4345210550670986</v>
      </c>
    </row>
    <row r="105" spans="1:15" ht="15.75" customHeight="1" thickBot="1">
      <c r="A105" s="13" t="s">
        <v>5</v>
      </c>
      <c r="B105" s="38">
        <v>90683</v>
      </c>
      <c r="C105" s="38">
        <v>89320</v>
      </c>
      <c r="D105" s="18">
        <f aca="true" t="shared" si="14" ref="D105:N105">SUM(D101:D104)</f>
        <v>46757</v>
      </c>
      <c r="E105" s="18">
        <f t="shared" si="14"/>
        <v>55772</v>
      </c>
      <c r="F105" s="18">
        <f t="shared" si="14"/>
        <v>36090</v>
      </c>
      <c r="G105" s="18">
        <f t="shared" si="14"/>
        <v>32192</v>
      </c>
      <c r="H105" s="18">
        <f t="shared" si="14"/>
        <v>69403</v>
      </c>
      <c r="I105" s="18">
        <f t="shared" si="14"/>
        <v>83115</v>
      </c>
      <c r="J105" s="18">
        <f t="shared" si="14"/>
        <v>76706</v>
      </c>
      <c r="K105" s="19">
        <f t="shared" si="14"/>
        <v>69272</v>
      </c>
      <c r="L105" s="19">
        <f t="shared" si="14"/>
        <v>72726</v>
      </c>
      <c r="M105" s="62">
        <f t="shared" si="14"/>
        <v>61347</v>
      </c>
      <c r="N105" s="62">
        <f t="shared" si="14"/>
        <v>60872</v>
      </c>
      <c r="O105" s="35">
        <f>((N105/M105)-1)</f>
        <v>-0.007742839910672039</v>
      </c>
    </row>
    <row r="106" spans="1:15" ht="12.75">
      <c r="A106" s="20" t="s">
        <v>6</v>
      </c>
      <c r="B106" s="21"/>
      <c r="C106" s="21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4"/>
    </row>
    <row r="107" spans="1:15" ht="14.25" customHeight="1">
      <c r="A107" s="21" t="s">
        <v>13</v>
      </c>
      <c r="B107" s="65"/>
      <c r="C107" s="65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4"/>
    </row>
    <row r="108" spans="1:15" ht="14.25" customHeight="1">
      <c r="A108" s="21" t="s">
        <v>14</v>
      </c>
      <c r="B108" s="65"/>
      <c r="C108" s="65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4"/>
    </row>
    <row r="109" spans="1:15" ht="14.25" customHeight="1">
      <c r="A109" s="21" t="s">
        <v>15</v>
      </c>
      <c r="B109" s="65"/>
      <c r="C109" s="65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4"/>
    </row>
    <row r="110" spans="1:15" ht="14.25" customHeight="1">
      <c r="A110" s="21" t="s">
        <v>32</v>
      </c>
      <c r="B110" s="65"/>
      <c r="C110" s="65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4"/>
    </row>
    <row r="111" spans="1:15" ht="20.25" customHeight="1" thickBot="1">
      <c r="A111" s="109" t="s">
        <v>45</v>
      </c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</row>
    <row r="112" spans="1:15" ht="27" thickBot="1" thickTop="1">
      <c r="A112" s="56" t="s">
        <v>0</v>
      </c>
      <c r="B112" s="57">
        <v>2000</v>
      </c>
      <c r="C112" s="57">
        <v>2001</v>
      </c>
      <c r="D112" s="57">
        <v>2002</v>
      </c>
      <c r="E112" s="57">
        <v>2003</v>
      </c>
      <c r="F112" s="57">
        <v>2004</v>
      </c>
      <c r="G112" s="57">
        <v>2005</v>
      </c>
      <c r="H112" s="58">
        <v>2006</v>
      </c>
      <c r="I112" s="58">
        <v>2007</v>
      </c>
      <c r="J112" s="58">
        <v>2008</v>
      </c>
      <c r="K112" s="58">
        <v>2009</v>
      </c>
      <c r="L112" s="58">
        <v>2010</v>
      </c>
      <c r="M112" s="58">
        <v>2011</v>
      </c>
      <c r="N112" s="95">
        <v>2012</v>
      </c>
      <c r="O112" s="59" t="s">
        <v>23</v>
      </c>
    </row>
    <row r="113" spans="1:15" ht="15.75" customHeight="1" thickTop="1">
      <c r="A113" s="8" t="s">
        <v>1</v>
      </c>
      <c r="B113" s="16">
        <v>0</v>
      </c>
      <c r="C113" s="16">
        <v>0</v>
      </c>
      <c r="D113" s="9">
        <v>31730</v>
      </c>
      <c r="E113" s="9">
        <v>39664</v>
      </c>
      <c r="F113" s="9">
        <v>85719</v>
      </c>
      <c r="G113" s="9">
        <v>49352</v>
      </c>
      <c r="H113" s="9">
        <v>9555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</row>
    <row r="114" spans="1:15" ht="15.75" customHeight="1">
      <c r="A114" s="11" t="s">
        <v>2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</row>
    <row r="115" spans="1:15" ht="15.75" customHeight="1">
      <c r="A115" s="11" t="s">
        <v>3</v>
      </c>
      <c r="B115" s="16">
        <v>0</v>
      </c>
      <c r="C115" s="16">
        <v>0</v>
      </c>
      <c r="D115" s="16">
        <v>1581</v>
      </c>
      <c r="E115" s="16">
        <v>3709</v>
      </c>
      <c r="F115" s="16">
        <v>7133</v>
      </c>
      <c r="G115" s="16">
        <v>8965</v>
      </c>
      <c r="H115" s="16">
        <v>239</v>
      </c>
      <c r="I115" s="17">
        <v>235</v>
      </c>
      <c r="J115" s="17">
        <v>166</v>
      </c>
      <c r="K115" s="66">
        <v>89</v>
      </c>
      <c r="L115" s="66">
        <v>100</v>
      </c>
      <c r="M115" s="17">
        <v>45</v>
      </c>
      <c r="N115" s="17">
        <v>0</v>
      </c>
      <c r="O115" s="29">
        <f>((N115/M115)-1)</f>
        <v>-1</v>
      </c>
    </row>
    <row r="116" spans="1:15" ht="15.75" customHeight="1">
      <c r="A116" s="11" t="s">
        <v>4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182</v>
      </c>
      <c r="I116" s="17">
        <v>108</v>
      </c>
      <c r="J116" s="17">
        <v>87</v>
      </c>
      <c r="K116" s="66">
        <v>220</v>
      </c>
      <c r="L116" s="66">
        <v>36</v>
      </c>
      <c r="M116" s="17">
        <v>14</v>
      </c>
      <c r="N116" s="17">
        <v>0</v>
      </c>
      <c r="O116" s="29">
        <f>((N116/M116)-1)</f>
        <v>-1</v>
      </c>
    </row>
    <row r="117" spans="1:15" ht="15.75" customHeight="1" thickBot="1">
      <c r="A117" s="60" t="s">
        <v>5</v>
      </c>
      <c r="B117" s="14">
        <v>0</v>
      </c>
      <c r="C117" s="14">
        <v>0</v>
      </c>
      <c r="D117" s="38">
        <f aca="true" t="shared" si="15" ref="D117:L117">SUM(D113:D116)</f>
        <v>33311</v>
      </c>
      <c r="E117" s="38">
        <f t="shared" si="15"/>
        <v>43373</v>
      </c>
      <c r="F117" s="38">
        <f t="shared" si="15"/>
        <v>92852</v>
      </c>
      <c r="G117" s="38">
        <f t="shared" si="15"/>
        <v>58317</v>
      </c>
      <c r="H117" s="38">
        <f t="shared" si="15"/>
        <v>9976</v>
      </c>
      <c r="I117" s="38">
        <f t="shared" si="15"/>
        <v>343</v>
      </c>
      <c r="J117" s="38">
        <f t="shared" si="15"/>
        <v>253</v>
      </c>
      <c r="K117" s="67">
        <f t="shared" si="15"/>
        <v>309</v>
      </c>
      <c r="L117" s="67">
        <f t="shared" si="15"/>
        <v>136</v>
      </c>
      <c r="M117" s="19">
        <f>SUM(M115:M116)</f>
        <v>59</v>
      </c>
      <c r="N117" s="19">
        <f>SUM(N115:N116)</f>
        <v>0</v>
      </c>
      <c r="O117" s="68">
        <f>((N117/M117)-1)</f>
        <v>-1</v>
      </c>
    </row>
    <row r="118" spans="1:15" ht="13.5" customHeight="1">
      <c r="A118" s="20" t="s">
        <v>6</v>
      </c>
      <c r="B118" s="21"/>
      <c r="C118" s="21"/>
      <c r="D118" s="22"/>
      <c r="E118" s="22"/>
      <c r="F118" s="22"/>
      <c r="G118" s="22"/>
      <c r="H118" s="22"/>
      <c r="I118" s="22"/>
      <c r="J118" s="22"/>
      <c r="K118" s="22"/>
      <c r="L118" s="23"/>
      <c r="M118" s="24"/>
      <c r="N118" s="24"/>
      <c r="O118" s="22"/>
    </row>
    <row r="119" spans="1:15" ht="14.2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3"/>
      <c r="M119" s="24"/>
      <c r="N119" s="24"/>
      <c r="O119" s="22"/>
    </row>
    <row r="120" spans="1:15" ht="20.25" customHeight="1" thickBot="1">
      <c r="A120" s="109" t="s">
        <v>17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1:15" ht="27" customHeight="1" thickBot="1" thickTop="1">
      <c r="A121" s="56" t="s">
        <v>0</v>
      </c>
      <c r="B121" s="57">
        <v>2000</v>
      </c>
      <c r="C121" s="57">
        <v>2001</v>
      </c>
      <c r="D121" s="57">
        <v>2002</v>
      </c>
      <c r="E121" s="57">
        <v>2003</v>
      </c>
      <c r="F121" s="57">
        <v>2004</v>
      </c>
      <c r="G121" s="57">
        <v>2005</v>
      </c>
      <c r="H121" s="58">
        <v>2006</v>
      </c>
      <c r="I121" s="58">
        <v>2007</v>
      </c>
      <c r="J121" s="58">
        <v>2008</v>
      </c>
      <c r="K121" s="58">
        <v>2009</v>
      </c>
      <c r="L121" s="58">
        <v>2010</v>
      </c>
      <c r="M121" s="58">
        <v>2011</v>
      </c>
      <c r="N121" s="95">
        <v>2012</v>
      </c>
      <c r="O121" s="59" t="s">
        <v>23</v>
      </c>
    </row>
    <row r="122" spans="1:15" ht="15" customHeight="1" thickTop="1">
      <c r="A122" s="8" t="s">
        <v>1</v>
      </c>
      <c r="B122" s="16">
        <v>0</v>
      </c>
      <c r="C122" s="16">
        <v>0</v>
      </c>
      <c r="D122" s="9">
        <v>26342</v>
      </c>
      <c r="E122" s="9">
        <v>35006</v>
      </c>
      <c r="F122" s="9">
        <v>67126</v>
      </c>
      <c r="G122" s="9">
        <v>43724</v>
      </c>
      <c r="H122" s="9">
        <v>11886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</row>
    <row r="123" spans="1:15" ht="15.75" customHeight="1">
      <c r="A123" s="11" t="s">
        <v>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</row>
    <row r="124" spans="1:15" ht="15.75" customHeight="1">
      <c r="A124" s="11" t="s">
        <v>3</v>
      </c>
      <c r="B124" s="16">
        <v>0</v>
      </c>
      <c r="C124" s="16">
        <v>0</v>
      </c>
      <c r="D124" s="16">
        <v>0</v>
      </c>
      <c r="E124" s="16">
        <v>82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</row>
    <row r="125" spans="1:15" ht="15.75" customHeight="1">
      <c r="A125" s="11" t="s">
        <v>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193</v>
      </c>
      <c r="I125" s="17">
        <v>1025</v>
      </c>
      <c r="J125" s="17">
        <v>499</v>
      </c>
      <c r="K125" s="66">
        <v>478</v>
      </c>
      <c r="L125" s="66">
        <v>120</v>
      </c>
      <c r="M125" s="17">
        <v>59</v>
      </c>
      <c r="N125" s="17">
        <v>0</v>
      </c>
      <c r="O125" s="29">
        <f>((N125/M125)-1)</f>
        <v>-1</v>
      </c>
    </row>
    <row r="126" spans="1:15" ht="15.75" customHeight="1" thickBot="1">
      <c r="A126" s="13" t="s">
        <v>5</v>
      </c>
      <c r="B126" s="14">
        <v>0</v>
      </c>
      <c r="C126" s="14">
        <v>0</v>
      </c>
      <c r="D126" s="69">
        <f aca="true" t="shared" si="16" ref="D126:L126">SUM(D122:D125)</f>
        <v>26342</v>
      </c>
      <c r="E126" s="18">
        <f t="shared" si="16"/>
        <v>35088</v>
      </c>
      <c r="F126" s="18">
        <f t="shared" si="16"/>
        <v>67126</v>
      </c>
      <c r="G126" s="18">
        <f t="shared" si="16"/>
        <v>43724</v>
      </c>
      <c r="H126" s="18">
        <f t="shared" si="16"/>
        <v>12079</v>
      </c>
      <c r="I126" s="18">
        <f t="shared" si="16"/>
        <v>1025</v>
      </c>
      <c r="J126" s="18">
        <f t="shared" si="16"/>
        <v>499</v>
      </c>
      <c r="K126" s="67">
        <f t="shared" si="16"/>
        <v>478</v>
      </c>
      <c r="L126" s="67">
        <f t="shared" si="16"/>
        <v>120</v>
      </c>
      <c r="M126" s="62">
        <f>SUM(M125)</f>
        <v>59</v>
      </c>
      <c r="N126" s="62">
        <f>SUM(N125)</f>
        <v>0</v>
      </c>
      <c r="O126" s="68">
        <f>((N126/M126)-1)</f>
        <v>-1</v>
      </c>
    </row>
    <row r="127" spans="1:15" ht="12.75">
      <c r="A127" s="20" t="s">
        <v>6</v>
      </c>
      <c r="B127" s="21"/>
      <c r="C127" s="21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4"/>
    </row>
    <row r="128" spans="1:15" ht="14.25" customHeight="1">
      <c r="A128" s="65"/>
      <c r="B128" s="65"/>
      <c r="C128" s="65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4"/>
    </row>
    <row r="129" spans="1:15" ht="20.25" customHeight="1" thickBot="1">
      <c r="A129" s="109" t="s">
        <v>18</v>
      </c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</row>
    <row r="130" spans="1:15" ht="27" thickBot="1" thickTop="1">
      <c r="A130" s="70" t="s">
        <v>0</v>
      </c>
      <c r="B130" s="71">
        <v>2000</v>
      </c>
      <c r="C130" s="71">
        <v>2001</v>
      </c>
      <c r="D130" s="71">
        <v>2002</v>
      </c>
      <c r="E130" s="71">
        <v>2003</v>
      </c>
      <c r="F130" s="71">
        <v>2004</v>
      </c>
      <c r="G130" s="71">
        <v>2005</v>
      </c>
      <c r="H130" s="72">
        <v>2006</v>
      </c>
      <c r="I130" s="72">
        <v>2007</v>
      </c>
      <c r="J130" s="72">
        <v>2008</v>
      </c>
      <c r="K130" s="72">
        <v>2009</v>
      </c>
      <c r="L130" s="72">
        <v>2010</v>
      </c>
      <c r="M130" s="72">
        <v>2011</v>
      </c>
      <c r="N130" s="96">
        <v>2012</v>
      </c>
      <c r="O130" s="73" t="s">
        <v>23</v>
      </c>
    </row>
    <row r="131" spans="1:15" ht="15.75" customHeight="1" thickTop="1">
      <c r="A131" s="8" t="s">
        <v>1</v>
      </c>
      <c r="B131" s="42">
        <v>2932</v>
      </c>
      <c r="C131" s="42">
        <v>2087</v>
      </c>
      <c r="D131" s="42">
        <v>1290</v>
      </c>
      <c r="E131" s="42">
        <v>1135</v>
      </c>
      <c r="F131" s="42">
        <v>1263</v>
      </c>
      <c r="G131" s="42">
        <v>1102</v>
      </c>
      <c r="H131" s="42">
        <v>822</v>
      </c>
      <c r="I131" s="42">
        <v>478</v>
      </c>
      <c r="J131" s="42">
        <v>497</v>
      </c>
      <c r="K131" s="42">
        <v>763</v>
      </c>
      <c r="L131" s="27">
        <v>433</v>
      </c>
      <c r="M131" s="74">
        <v>332</v>
      </c>
      <c r="N131" s="101">
        <v>139</v>
      </c>
      <c r="O131" s="28">
        <f>((N131/M131)-1)</f>
        <v>-0.5813253012048193</v>
      </c>
    </row>
    <row r="132" spans="1:15" ht="15.75" customHeight="1">
      <c r="A132" s="8" t="s">
        <v>2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</row>
    <row r="133" spans="1:15" ht="15.75" customHeight="1">
      <c r="A133" s="8" t="s">
        <v>3</v>
      </c>
      <c r="B133" s="42">
        <v>10533</v>
      </c>
      <c r="C133" s="42">
        <v>10300</v>
      </c>
      <c r="D133" s="42">
        <v>10752</v>
      </c>
      <c r="E133" s="42">
        <v>11570</v>
      </c>
      <c r="F133" s="42">
        <v>12119</v>
      </c>
      <c r="G133" s="42">
        <v>12868</v>
      </c>
      <c r="H133" s="42">
        <v>12261</v>
      </c>
      <c r="I133" s="42">
        <v>12222</v>
      </c>
      <c r="J133" s="42">
        <v>13138</v>
      </c>
      <c r="K133" s="42">
        <v>10925</v>
      </c>
      <c r="L133" s="17">
        <v>9595</v>
      </c>
      <c r="M133" s="17">
        <v>7778</v>
      </c>
      <c r="N133" s="17">
        <v>7072</v>
      </c>
      <c r="O133" s="28">
        <f>((N133/M133)-1)</f>
        <v>-0.09076883517613787</v>
      </c>
    </row>
    <row r="134" spans="1:17" ht="15.75" customHeight="1">
      <c r="A134" s="8" t="s">
        <v>4</v>
      </c>
      <c r="B134" s="42">
        <v>28957</v>
      </c>
      <c r="C134" s="42">
        <v>31912</v>
      </c>
      <c r="D134" s="42">
        <v>32257</v>
      </c>
      <c r="E134" s="42">
        <v>33976</v>
      </c>
      <c r="F134" s="42">
        <v>35909</v>
      </c>
      <c r="G134" s="42">
        <v>36796</v>
      </c>
      <c r="H134" s="42">
        <v>38122</v>
      </c>
      <c r="I134" s="42">
        <v>35647</v>
      </c>
      <c r="J134" s="42">
        <v>21291</v>
      </c>
      <c r="K134" s="42">
        <v>17612</v>
      </c>
      <c r="L134" s="17">
        <v>16512</v>
      </c>
      <c r="M134" s="17">
        <v>16230</v>
      </c>
      <c r="N134" s="17">
        <v>32459</v>
      </c>
      <c r="O134" s="48">
        <f>((N134/M134)-1)</f>
        <v>0.9999383857054838</v>
      </c>
      <c r="Q134" s="97"/>
    </row>
    <row r="135" spans="1:15" ht="15.75" customHeight="1" thickBot="1">
      <c r="A135" s="13" t="s">
        <v>5</v>
      </c>
      <c r="B135" s="18">
        <v>42422</v>
      </c>
      <c r="C135" s="18">
        <v>44299</v>
      </c>
      <c r="D135" s="18">
        <f aca="true" t="shared" si="17" ref="D135:M135">SUM(D131:D134)</f>
        <v>44299</v>
      </c>
      <c r="E135" s="18">
        <f t="shared" si="17"/>
        <v>46681</v>
      </c>
      <c r="F135" s="18">
        <f t="shared" si="17"/>
        <v>49291</v>
      </c>
      <c r="G135" s="18">
        <f t="shared" si="17"/>
        <v>50766</v>
      </c>
      <c r="H135" s="18">
        <f t="shared" si="17"/>
        <v>51205</v>
      </c>
      <c r="I135" s="18">
        <f t="shared" si="17"/>
        <v>48347</v>
      </c>
      <c r="J135" s="18">
        <f t="shared" si="17"/>
        <v>34926</v>
      </c>
      <c r="K135" s="18">
        <f t="shared" si="17"/>
        <v>29300</v>
      </c>
      <c r="L135" s="19">
        <f t="shared" si="17"/>
        <v>26540</v>
      </c>
      <c r="M135" s="62">
        <f t="shared" si="17"/>
        <v>24340</v>
      </c>
      <c r="N135" s="62">
        <f>SUM(N131:N134)</f>
        <v>39670</v>
      </c>
      <c r="O135" s="68">
        <f>((N135/M135)-1)</f>
        <v>0.6298274445357437</v>
      </c>
    </row>
    <row r="136" spans="1:15" ht="12.75" customHeight="1">
      <c r="A136" s="20" t="s">
        <v>6</v>
      </c>
      <c r="B136" s="21"/>
      <c r="C136" s="21"/>
      <c r="D136" s="22"/>
      <c r="E136" s="22"/>
      <c r="F136" s="22"/>
      <c r="G136" s="22"/>
      <c r="H136" s="22"/>
      <c r="I136" s="22"/>
      <c r="J136" s="22"/>
      <c r="K136" s="22"/>
      <c r="L136" s="23"/>
      <c r="M136" s="24"/>
      <c r="N136" s="24"/>
      <c r="O136" s="22"/>
    </row>
    <row r="137" spans="1:15" ht="14.2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3"/>
      <c r="M137" s="24"/>
      <c r="N137" s="24"/>
      <c r="O137" s="22"/>
    </row>
    <row r="138" spans="1:15" s="3" customFormat="1" ht="20.25" customHeight="1" thickBot="1">
      <c r="A138" s="108" t="s">
        <v>19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</row>
    <row r="139" spans="1:15" s="3" customFormat="1" ht="27" thickBot="1" thickTop="1">
      <c r="A139" s="51" t="s">
        <v>0</v>
      </c>
      <c r="B139" s="52">
        <v>2000</v>
      </c>
      <c r="C139" s="52">
        <v>2001</v>
      </c>
      <c r="D139" s="52">
        <v>2002</v>
      </c>
      <c r="E139" s="52">
        <v>2003</v>
      </c>
      <c r="F139" s="52">
        <v>2004</v>
      </c>
      <c r="G139" s="52">
        <v>2005</v>
      </c>
      <c r="H139" s="53">
        <v>2006</v>
      </c>
      <c r="I139" s="53">
        <v>2007</v>
      </c>
      <c r="J139" s="53">
        <v>2008</v>
      </c>
      <c r="K139" s="53">
        <v>2009</v>
      </c>
      <c r="L139" s="53">
        <v>2010</v>
      </c>
      <c r="M139" s="53">
        <v>2011</v>
      </c>
      <c r="N139" s="94">
        <v>2012</v>
      </c>
      <c r="O139" s="54" t="s">
        <v>23</v>
      </c>
    </row>
    <row r="140" spans="1:15" s="3" customFormat="1" ht="15.75" customHeight="1" thickTop="1">
      <c r="A140" s="75" t="s">
        <v>1</v>
      </c>
      <c r="B140" s="16">
        <v>0</v>
      </c>
      <c r="C140" s="16">
        <v>0</v>
      </c>
      <c r="D140" s="76">
        <v>1123</v>
      </c>
      <c r="E140" s="76">
        <v>1540</v>
      </c>
      <c r="F140" s="76">
        <v>2059</v>
      </c>
      <c r="G140" s="76">
        <v>2957</v>
      </c>
      <c r="H140" s="76">
        <v>9225</v>
      </c>
      <c r="I140" s="76">
        <v>3866</v>
      </c>
      <c r="J140" s="76">
        <v>4511</v>
      </c>
      <c r="K140" s="76">
        <v>4203</v>
      </c>
      <c r="L140" s="76">
        <v>5270</v>
      </c>
      <c r="M140" s="77">
        <v>6903</v>
      </c>
      <c r="N140" s="77">
        <v>8790</v>
      </c>
      <c r="O140" s="78">
        <f>((N140/M140)-1)</f>
        <v>0.2733594089526292</v>
      </c>
    </row>
    <row r="141" spans="1:15" s="3" customFormat="1" ht="15.75" customHeight="1">
      <c r="A141" s="79" t="s">
        <v>2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</row>
    <row r="142" spans="1:15" s="3" customFormat="1" ht="15.75" customHeight="1">
      <c r="A142" s="79" t="s">
        <v>3</v>
      </c>
      <c r="B142" s="16">
        <v>0</v>
      </c>
      <c r="C142" s="16">
        <v>0</v>
      </c>
      <c r="D142" s="61">
        <v>5660</v>
      </c>
      <c r="E142" s="61">
        <v>7660</v>
      </c>
      <c r="F142" s="61">
        <v>9112</v>
      </c>
      <c r="G142" s="61">
        <v>9830</v>
      </c>
      <c r="H142" s="61">
        <v>8825</v>
      </c>
      <c r="I142" s="61">
        <v>8359</v>
      </c>
      <c r="J142" s="80">
        <v>7511</v>
      </c>
      <c r="K142" s="80">
        <v>6941</v>
      </c>
      <c r="L142" s="80">
        <v>8502</v>
      </c>
      <c r="M142" s="81">
        <v>9397</v>
      </c>
      <c r="N142" s="81">
        <v>10460</v>
      </c>
      <c r="O142" s="78">
        <f>((N142/M142)-1)</f>
        <v>0.11312120889645638</v>
      </c>
    </row>
    <row r="143" spans="1:15" s="3" customFormat="1" ht="15.75" customHeight="1">
      <c r="A143" s="79" t="s">
        <v>4</v>
      </c>
      <c r="B143" s="16">
        <v>0</v>
      </c>
      <c r="C143" s="16">
        <v>0</v>
      </c>
      <c r="D143" s="61">
        <v>13</v>
      </c>
      <c r="E143" s="61">
        <v>46</v>
      </c>
      <c r="F143" s="61">
        <v>286</v>
      </c>
      <c r="G143" s="61">
        <v>429</v>
      </c>
      <c r="H143" s="61">
        <v>492</v>
      </c>
      <c r="I143" s="61">
        <v>847</v>
      </c>
      <c r="J143" s="61">
        <v>667</v>
      </c>
      <c r="K143" s="61">
        <v>1525</v>
      </c>
      <c r="L143" s="61">
        <v>1687</v>
      </c>
      <c r="M143" s="77">
        <v>1922</v>
      </c>
      <c r="N143" s="77">
        <v>2382</v>
      </c>
      <c r="O143" s="78">
        <f>((N143/M143)-1)</f>
        <v>0.23933402705515094</v>
      </c>
    </row>
    <row r="144" spans="1:15" s="3" customFormat="1" ht="15.75" customHeight="1" thickBot="1">
      <c r="A144" s="82" t="s">
        <v>5</v>
      </c>
      <c r="B144" s="14">
        <v>0</v>
      </c>
      <c r="C144" s="14">
        <v>0</v>
      </c>
      <c r="D144" s="83">
        <f aca="true" t="shared" si="18" ref="D144:J144">SUM(D140:D143)</f>
        <v>6796</v>
      </c>
      <c r="E144" s="83">
        <f t="shared" si="18"/>
        <v>9246</v>
      </c>
      <c r="F144" s="83">
        <f t="shared" si="18"/>
        <v>11457</v>
      </c>
      <c r="G144" s="83">
        <f t="shared" si="18"/>
        <v>13216</v>
      </c>
      <c r="H144" s="83">
        <f t="shared" si="18"/>
        <v>18542</v>
      </c>
      <c r="I144" s="83">
        <f t="shared" si="18"/>
        <v>13072</v>
      </c>
      <c r="J144" s="83">
        <f t="shared" si="18"/>
        <v>12689</v>
      </c>
      <c r="K144" s="84">
        <v>12669</v>
      </c>
      <c r="L144" s="38">
        <f>SUM(L140:L143)</f>
        <v>15459</v>
      </c>
      <c r="M144" s="38">
        <f>SUM(M140:M143)</f>
        <v>18222</v>
      </c>
      <c r="N144" s="38">
        <f>SUM(N140:N143)</f>
        <v>21632</v>
      </c>
      <c r="O144" s="85">
        <f>((N144/M144)-1)</f>
        <v>0.18713642849303036</v>
      </c>
    </row>
    <row r="145" spans="1:15" s="3" customFormat="1" ht="12.75">
      <c r="A145" s="20" t="s">
        <v>6</v>
      </c>
      <c r="B145" s="21"/>
      <c r="C145" s="21"/>
      <c r="D145" s="86"/>
      <c r="E145" s="86"/>
      <c r="F145" s="86"/>
      <c r="G145" s="86"/>
      <c r="H145" s="86"/>
      <c r="I145" s="86"/>
      <c r="J145" s="86"/>
      <c r="K145" s="86"/>
      <c r="L145" s="87"/>
      <c r="M145" s="88"/>
      <c r="N145" s="88"/>
      <c r="O145" s="86"/>
    </row>
    <row r="146" spans="1:15" s="3" customFormat="1" ht="12.75">
      <c r="A146" s="20" t="s">
        <v>20</v>
      </c>
      <c r="B146" s="21"/>
      <c r="C146" s="21"/>
      <c r="D146" s="86"/>
      <c r="E146" s="86"/>
      <c r="F146" s="86"/>
      <c r="G146" s="86"/>
      <c r="H146" s="86"/>
      <c r="I146" s="86"/>
      <c r="J146" s="86"/>
      <c r="K146" s="86"/>
      <c r="L146" s="87"/>
      <c r="M146" s="88"/>
      <c r="N146" s="88"/>
      <c r="O146" s="86"/>
    </row>
    <row r="147" spans="1:15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3"/>
      <c r="M147" s="24"/>
      <c r="N147" s="24"/>
      <c r="O147" s="22"/>
    </row>
    <row r="148" spans="1:15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4"/>
      <c r="M148" s="24"/>
      <c r="N148" s="24"/>
      <c r="O148" s="22"/>
    </row>
  </sheetData>
  <sheetProtection/>
  <mergeCells count="17">
    <mergeCell ref="A129:O129"/>
    <mergeCell ref="A138:O138"/>
    <mergeCell ref="A40:O40"/>
    <mergeCell ref="A49:O49"/>
    <mergeCell ref="A58:O58"/>
    <mergeCell ref="A67:O67"/>
    <mergeCell ref="A77:O77"/>
    <mergeCell ref="A86:O86"/>
    <mergeCell ref="A99:O99"/>
    <mergeCell ref="A111:O111"/>
    <mergeCell ref="A120:O120"/>
    <mergeCell ref="A22:O22"/>
    <mergeCell ref="A31:O31"/>
    <mergeCell ref="A1:O1"/>
    <mergeCell ref="A2:O2"/>
    <mergeCell ref="A4:O4"/>
    <mergeCell ref="A13:O13"/>
  </mergeCells>
  <printOptions horizontalCentered="1"/>
  <pageMargins left="0.15748031496062992" right="0.15748031496062992" top="0.85" bottom="0.93" header="0.31496062992125984" footer="0.03937007874015748"/>
  <pageSetup horizontalDpi="300" verticalDpi="300" orientation="landscape" paperSize="9" scale="90" r:id="rId1"/>
  <headerFooter alignWithMargins="0">
    <oddFooter>&amp;L&amp;8&amp;Z&amp;F&amp;R&amp;P</oddFooter>
  </headerFooter>
  <rowBreaks count="4" manualBreakCount="4">
    <brk id="30" max="255" man="1"/>
    <brk id="57" max="255" man="1"/>
    <brk id="85" max="255" man="1"/>
    <brk id="1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alessandraribas</dc:creator>
  <cp:keywords/>
  <dc:description/>
  <cp:lastModifiedBy>aalbano</cp:lastModifiedBy>
  <cp:lastPrinted>2013-03-15T12:21:27Z</cp:lastPrinted>
  <dcterms:created xsi:type="dcterms:W3CDTF">2012-12-26T17:11:27Z</dcterms:created>
  <dcterms:modified xsi:type="dcterms:W3CDTF">2013-04-18T14:23:25Z</dcterms:modified>
  <cp:category/>
  <cp:version/>
  <cp:contentType/>
  <cp:contentStatus/>
</cp:coreProperties>
</file>